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0"/>
  </bookViews>
  <sheets>
    <sheet name="Мониторинг" sheetId="1" r:id="rId1"/>
  </sheets>
  <definedNames>
    <definedName name="_xlnm.Print_Titles" localSheetId="0">'Мониторинг'!$1:$4</definedName>
  </definedNames>
  <calcPr fullCalcOnLoad="1"/>
</workbook>
</file>

<file path=xl/sharedStrings.xml><?xml version="1.0" encoding="utf-8"?>
<sst xmlns="http://schemas.openxmlformats.org/spreadsheetml/2006/main" count="149" uniqueCount="141">
  <si>
    <t>Количество потребителей услуги (чел.)</t>
  </si>
  <si>
    <t xml:space="preserve"> Наименование услуги</t>
  </si>
  <si>
    <t>Наименование учреждения</t>
  </si>
  <si>
    <t>Сумма дохода ( руб.)</t>
  </si>
  <si>
    <t>Итого:</t>
  </si>
  <si>
    <t>№ п/п</t>
  </si>
  <si>
    <t>1.</t>
  </si>
  <si>
    <t>2.</t>
  </si>
  <si>
    <t>3.</t>
  </si>
  <si>
    <t xml:space="preserve">МАУ СШОР Советского района </t>
  </si>
  <si>
    <t>4.</t>
  </si>
  <si>
    <t>Услуги по предоставлению спортивного инвентаря (лыжи)</t>
  </si>
  <si>
    <t>Физкультурно-оздоровительные услуги-баскетбол</t>
  </si>
  <si>
    <t>Транспортные услуги</t>
  </si>
  <si>
    <t>Услуги гостиницы</t>
  </si>
  <si>
    <t>Медицинские услуги (массаж)</t>
  </si>
  <si>
    <t>Услуги пресс-центра</t>
  </si>
  <si>
    <t>Плата за размещение оборудования на территории лагеря "Окунёвские зори" (вышки мобильной связи)</t>
  </si>
  <si>
    <t>Аренда части холла под торговые автоматы</t>
  </si>
  <si>
    <t>Компенсация затрат по коммунальным услугам (аренда буфета)</t>
  </si>
  <si>
    <t>МАУ ФОК "Олимп"</t>
  </si>
  <si>
    <t>МБУК Советский РЦК и Д  "Сибирь"</t>
  </si>
  <si>
    <t>Кинопоказ</t>
  </si>
  <si>
    <t>МБУК "МИиР"</t>
  </si>
  <si>
    <t>5.</t>
  </si>
  <si>
    <t>6.</t>
  </si>
  <si>
    <t>Обзорная экскурсия (осмотр) экспозиций в здании музея (с экскурсоводом)</t>
  </si>
  <si>
    <t>Обзорная экскурсия (осмотр) экспозиций в здании музея (без экскурсовода)</t>
  </si>
  <si>
    <t>Экскурсия по одной временной выставке с проведением практического занятия для организованных групп (продолжительность 50 минут)</t>
  </si>
  <si>
    <t>Экскурсия по одной временной выставке, с учетом входной платы по предварительным заявкам (Продолжительность 30 минут)</t>
  </si>
  <si>
    <t>Проведение практического занятия с выездом в поселения Советского района, г. Югорск</t>
  </si>
  <si>
    <t>Организация и проведение мастер-классов с применением расходных материалов музея</t>
  </si>
  <si>
    <t>Лекция тематическая  в музее</t>
  </si>
  <si>
    <t xml:space="preserve">Устная консультация по теме. Продолжительность 1 час. </t>
  </si>
  <si>
    <t xml:space="preserve">Составление информационных справок </t>
  </si>
  <si>
    <t>Организация и проведение научно-практических конференций, семинаров</t>
  </si>
  <si>
    <t>Создание условий для занятий в клубных формированиях и любительских объединениях</t>
  </si>
  <si>
    <t>Сканирование и ксерокопирование документов</t>
  </si>
  <si>
    <t>Реализация швейных изделий</t>
  </si>
  <si>
    <t>Реализация изделий прикладного творчества и ремесел</t>
  </si>
  <si>
    <t>Фото печать, ламинироваие</t>
  </si>
  <si>
    <t>Подбор и предоставление музейного предмета для работы в музее</t>
  </si>
  <si>
    <t>Подбор и предоставление интерактивного музейного фонда, реквизита, технического оборудования, костюмов</t>
  </si>
  <si>
    <t>МБУК "МБСР"</t>
  </si>
  <si>
    <t>Сервисные услуги</t>
  </si>
  <si>
    <t>Издательско-полиграфические услуги</t>
  </si>
  <si>
    <t>Информационные услуги</t>
  </si>
  <si>
    <t>Консультативные услуги</t>
  </si>
  <si>
    <t>Дополнительные библиотечные услуги пользователей</t>
  </si>
  <si>
    <t xml:space="preserve">Просветительские услуги (без выдачи документа об образовании, без оформления лицензии) </t>
  </si>
  <si>
    <t xml:space="preserve">МАУ "Союз" </t>
  </si>
  <si>
    <t>Услуги по предоставлению спортивного зала</t>
  </si>
  <si>
    <t>Всего:</t>
  </si>
  <si>
    <t>Исследовательские услуги</t>
  </si>
  <si>
    <t>Методические, информационные издания</t>
  </si>
  <si>
    <t>Организация и проведение выставки и выставки продажи</t>
  </si>
  <si>
    <t>Услуги по стирке, термообработке, глажению белья и постельных принадлежностей</t>
  </si>
  <si>
    <t>Организация и проведение массового мероприятия</t>
  </si>
  <si>
    <t>Организация и проведение уличного мероприятия «Пейнтбол»</t>
  </si>
  <si>
    <t>Организация культурно-развлекательных мероприятий (музыкальное сопровождение праздника)</t>
  </si>
  <si>
    <t>Стирка и очистка ковровых изделий без доставки</t>
  </si>
  <si>
    <t>Стирка и очистка ковровых изделий с доставкой</t>
  </si>
  <si>
    <t>Обучение по курсу: «Школа вожатого. Сопровождение детского отдыха.»</t>
  </si>
  <si>
    <t>Оказание услуг на базе отдыха «Арантур»</t>
  </si>
  <si>
    <t>Предоставление услуг открытого теннисного корта без инвентаря</t>
  </si>
  <si>
    <t xml:space="preserve">Предоставление услуг открытого теннисного корта с инвентарем </t>
  </si>
  <si>
    <t>Услуги тренажерного зала в СК "Олимп"</t>
  </si>
  <si>
    <t>Услуги тренажерного зала в "Ледовом дворце"</t>
  </si>
  <si>
    <t>Тренировка с инструктором в тренажерном зале (индивидуально)</t>
  </si>
  <si>
    <t>Тренировка по художественной гимнастике (индивидуально)</t>
  </si>
  <si>
    <t>Абонемент на услуги тренажерного зала - СК "Олимп"</t>
  </si>
  <si>
    <t>Абонемент на услуги тренажерного зала - "Ледовый дворец"</t>
  </si>
  <si>
    <t>Услуги бильярда</t>
  </si>
  <si>
    <t>Абонемент на услуги бильярда</t>
  </si>
  <si>
    <t>Спортивная секция «Бильярд»</t>
  </si>
  <si>
    <t>Услуги настольного тенниса</t>
  </si>
  <si>
    <t>Проведение занятий аэробики, шейпинга, йоги</t>
  </si>
  <si>
    <t>Абонемент на посещение занятий аэробики, шейпинга, йоги</t>
  </si>
  <si>
    <t>Верховая езда на лошадях</t>
  </si>
  <si>
    <t>Обучение верховой езде на лошадях (индивидуально)</t>
  </si>
  <si>
    <t>Катание на ледовом катке с искусственным ледовым покрытием</t>
  </si>
  <si>
    <t>Услуги по проведению мастер-классов (обучение катанию на коньках)</t>
  </si>
  <si>
    <t>Индивидуальная тренировка по хоккею на льду</t>
  </si>
  <si>
    <t>Индивидуальная тренировка по хоккею на технику катания в зале</t>
  </si>
  <si>
    <t>Абонемент на посещение ледового катка с искусственным ледовым покрытием с прокатом коньков (массовое катание)</t>
  </si>
  <si>
    <t>Абонемент на посещение ледового катка с искусственным ледовым покрытием (массовое катание)</t>
  </si>
  <si>
    <t>Предоставление ледового поля с искусственным ледовым покрытием</t>
  </si>
  <si>
    <t>Услуги большого (игрового) спортивного зала в СК "Олимп"</t>
  </si>
  <si>
    <t>Услуги большого (игрового) спортивного зала в "Ледовом дворце"</t>
  </si>
  <si>
    <t>Предоставление спортивного гимнастического зала</t>
  </si>
  <si>
    <t>Предоставление гаража, стоянки для автотранспортных средств</t>
  </si>
  <si>
    <t>Сауна с бассейном</t>
  </si>
  <si>
    <t>Аэрохоккей</t>
  </si>
  <si>
    <t>Услуги туристического агентства</t>
  </si>
  <si>
    <t>Услуги погрузчика МКСМ-800</t>
  </si>
  <si>
    <t>Проведение массового мероприятия «Квест» с катанием на лошадях</t>
  </si>
  <si>
    <t>Прокат спортивного и прочего оборудования и инвентаря</t>
  </si>
  <si>
    <t>Оказание услуг по оздоровлению</t>
  </si>
  <si>
    <t xml:space="preserve">Оказание транспортных услуг </t>
  </si>
  <si>
    <t>Культурно-досуговые мероприятия</t>
  </si>
  <si>
    <t>Концерты, спектакли</t>
  </si>
  <si>
    <t>Предоставление помещений (места) во временное пользование</t>
  </si>
  <si>
    <t>Запись</t>
  </si>
  <si>
    <t>Прокат инвентаря</t>
  </si>
  <si>
    <t>Предоставление звуковой рекламы</t>
  </si>
  <si>
    <t>Аттракционы</t>
  </si>
  <si>
    <t>Прокат спортинвентаря</t>
  </si>
  <si>
    <t>Услуги специалистов, выступление коллективов художественной самодеятельности</t>
  </si>
  <si>
    <t>Аренда</t>
  </si>
  <si>
    <t>Реализация билетов, абонементов на мероприятия проводимых сторонней организацией</t>
  </si>
  <si>
    <t xml:space="preserve">Организационные взносы по приказу </t>
  </si>
  <si>
    <t>Литературный салон</t>
  </si>
  <si>
    <t xml:space="preserve">Физкультурно-оздоровительные услуги-плавание г. Советский </t>
  </si>
  <si>
    <t xml:space="preserve">Катание на лошадях, в том числе на санях, в фаэтоне </t>
  </si>
  <si>
    <t>Организация и проведение мероприятий образовательного характера не подлежащих лицензированию</t>
  </si>
  <si>
    <t>Организация и проведение культурно-досуговых мероприятий, культурно-просветительких мероприятий для всех категорий населения</t>
  </si>
  <si>
    <t>Проведение культурно-просветительских мероприятий, музейно-просветительских программ для всех категорий населения</t>
  </si>
  <si>
    <t>Путевка в ДСОЛ "Окуневские зори" (тур выходного дня)</t>
  </si>
  <si>
    <t>Путевка в ДСОЛ "Окуневские зори" (каникулярный период)</t>
  </si>
  <si>
    <t>Аренда нежилого помещения спортивно-оздоровительного лагеря "Окуневские зори"</t>
  </si>
  <si>
    <t>Организация питания, в том числе буфет</t>
  </si>
  <si>
    <t>Продажа навоза</t>
  </si>
  <si>
    <t>Временное проживание на территории детского спортивно-оздоровительного лагеря "Окуневские зори"</t>
  </si>
  <si>
    <t>Оказание услуг на территории детского спортивно-оздоровительного лагеря "Окуневские зори"</t>
  </si>
  <si>
    <t>Организация круглогодичного отдыха для всех слоев населения на территории детского спортивно-оздоровительного лагеря "Окуневские зори"</t>
  </si>
  <si>
    <t>Проведение занятий "Умный фитнес"</t>
  </si>
  <si>
    <t>Услуги по предоставлению спортивного оборудования (тренажеры), абонемент в тренажерный зал</t>
  </si>
  <si>
    <t>Предоставление услуг восстановительного центра (сауна группа до 6 человек)</t>
  </si>
  <si>
    <t>Предоставление услуг восстановительного центра (душ)</t>
  </si>
  <si>
    <t>Предоставление услуг восстановительного центра (кедровая бочка)</t>
  </si>
  <si>
    <t>Предоставление услуг восстановительного центра (соляная комната)</t>
  </si>
  <si>
    <t>Физкультурно-оздоровительные услуги-плавание п. Малиновский</t>
  </si>
  <si>
    <t>Услуги по предоставлению спортивного зала г. Советский</t>
  </si>
  <si>
    <t>Проведение практических занятий в общеобразовательных учреждениях г.Советский</t>
  </si>
  <si>
    <t>2021 год</t>
  </si>
  <si>
    <t>2022 год</t>
  </si>
  <si>
    <t>Услуги по предоставлению спортивного зала (зал единоборств)г Советкий</t>
  </si>
  <si>
    <t>Отклонение                                2022 года к 2021 году</t>
  </si>
  <si>
    <t>по доходам (гр.5 - гр.4) (руб.)</t>
  </si>
  <si>
    <t>по потреби-телям      (гр.7-гр.6)               (чел.)</t>
  </si>
  <si>
    <t xml:space="preserve">Реестр платных услуг, предоставляемых муниципальными учреждениями подведомственными Департаменту социального развития администрации Советского района, за 2021 - 2022 годы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</si>
</sst>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0.0"/>
    <numFmt numFmtId="196" formatCode="0.0000000000"/>
    <numFmt numFmtId="197" formatCode="0.000000000"/>
    <numFmt numFmtId="198" formatCode="0.00000000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&quot;группа &quot;@"/>
    <numFmt numFmtId="205" formatCode="&quot;учреждение &quot;@"/>
    <numFmt numFmtId="206" formatCode="&quot;за &quot;@&quot; г.&quot;"/>
    <numFmt numFmtId="207" formatCode="&quot;тарифная ставка: &quot;@"/>
    <numFmt numFmtId="208" formatCode="#,##0.00\ _₽"/>
    <numFmt numFmtId="209" formatCode="#,##0.00;\-#,##0.00;;@"/>
    <numFmt numFmtId="210" formatCode="#,##0.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0" fontId="27" fillId="3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5" borderId="7" applyNumberFormat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9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 applyProtection="1">
      <alignment horizontal="center" vertical="top" shrinkToFit="1"/>
      <protection/>
    </xf>
    <xf numFmtId="4" fontId="3" fillId="0" borderId="10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1" fontId="2" fillId="0" borderId="10" xfId="60" applyNumberFormat="1" applyFont="1" applyFill="1" applyBorder="1" applyAlignment="1" applyProtection="1">
      <alignment horizontal="center" vertical="top" shrinkToFit="1"/>
      <protection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4" fontId="2" fillId="0" borderId="10" xfId="60" applyNumberFormat="1" applyFont="1" applyFill="1" applyBorder="1" applyAlignment="1" applyProtection="1">
      <alignment horizontal="center" vertical="top" shrinkToFit="1"/>
      <protection/>
    </xf>
    <xf numFmtId="1" fontId="2" fillId="0" borderId="10" xfId="0" applyNumberFormat="1" applyFont="1" applyFill="1" applyBorder="1" applyAlignment="1" applyProtection="1">
      <alignment horizontal="center" vertical="top" shrinkToFit="1"/>
      <protection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3" fillId="0" borderId="10" xfId="60" applyNumberFormat="1" applyFont="1" applyFill="1" applyBorder="1" applyAlignment="1" applyProtection="1">
      <alignment horizontal="center" vertical="top" shrinkToFit="1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2" fillId="0" borderId="11" xfId="60" applyNumberFormat="1" applyFont="1" applyFill="1" applyBorder="1" applyAlignment="1" applyProtection="1">
      <alignment horizontal="center" vertical="top" shrinkToFit="1"/>
      <protection/>
    </xf>
    <xf numFmtId="1" fontId="3" fillId="0" borderId="11" xfId="60" applyNumberFormat="1" applyFont="1" applyFill="1" applyBorder="1" applyAlignment="1" applyProtection="1">
      <alignment horizontal="center" vertical="top" shrinkToFit="1"/>
      <protection/>
    </xf>
    <xf numFmtId="1" fontId="2" fillId="0" borderId="11" xfId="0" applyNumberFormat="1" applyFont="1" applyFill="1" applyBorder="1" applyAlignment="1" applyProtection="1">
      <alignment horizontal="center" vertical="top" shrinkToFit="1"/>
      <protection/>
    </xf>
    <xf numFmtId="1" fontId="0" fillId="0" borderId="0" xfId="0" applyNumberFormat="1" applyAlignment="1">
      <alignment/>
    </xf>
    <xf numFmtId="4" fontId="3" fillId="0" borderId="10" xfId="60" applyNumberFormat="1" applyFont="1" applyFill="1" applyBorder="1" applyAlignment="1" applyProtection="1">
      <alignment horizontal="center" vertical="top" shrinkToFit="1"/>
      <protection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Плохой" xfId="63"/>
    <cellStyle name="Пояснение" xfId="64"/>
    <cellStyle name="Примечание" xfId="65"/>
    <cellStyle name="Примечание 2" xfId="66"/>
    <cellStyle name="Примечание 3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124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8763000" y="25422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0.421875" style="0" customWidth="1"/>
    <col min="3" max="3" width="4.28125" style="0" customWidth="1"/>
    <col min="4" max="4" width="63.7109375" style="0" customWidth="1"/>
    <col min="5" max="5" width="12.7109375" style="0" customWidth="1"/>
    <col min="6" max="6" width="13.00390625" style="0" customWidth="1"/>
    <col min="7" max="7" width="9.8515625" style="0" customWidth="1"/>
    <col min="8" max="8" width="9.140625" style="0" customWidth="1"/>
    <col min="9" max="10" width="11.421875" style="0" customWidth="1"/>
    <col min="12" max="12" width="11.00390625" style="0" customWidth="1"/>
    <col min="13" max="13" width="2.8515625" style="0" hidden="1" customWidth="1"/>
    <col min="14" max="14" width="12.7109375" style="0" customWidth="1"/>
    <col min="15" max="15" width="12.28125" style="0" customWidth="1"/>
    <col min="16" max="16" width="11.140625" style="0" customWidth="1"/>
    <col min="17" max="17" width="12.57421875" style="0" customWidth="1"/>
    <col min="18" max="18" width="11.8515625" style="0" customWidth="1"/>
    <col min="19" max="19" width="11.57421875" style="0" customWidth="1"/>
    <col min="20" max="20" width="11.28125" style="0" customWidth="1"/>
  </cols>
  <sheetData>
    <row r="1" spans="1:10" ht="30.75" customHeight="1">
      <c r="A1" s="3"/>
      <c r="B1" s="57" t="s">
        <v>140</v>
      </c>
      <c r="C1" s="57"/>
      <c r="D1" s="57"/>
      <c r="E1" s="57"/>
      <c r="F1" s="57"/>
      <c r="G1" s="57"/>
      <c r="H1" s="57"/>
      <c r="I1" s="57"/>
      <c r="J1" s="57"/>
    </row>
    <row r="2" spans="1:10" ht="46.5" customHeight="1">
      <c r="A2" s="38" t="s">
        <v>5</v>
      </c>
      <c r="B2" s="39" t="s">
        <v>2</v>
      </c>
      <c r="C2" s="53" t="s">
        <v>1</v>
      </c>
      <c r="D2" s="54"/>
      <c r="E2" s="39" t="s">
        <v>3</v>
      </c>
      <c r="F2" s="52"/>
      <c r="G2" s="39" t="s">
        <v>0</v>
      </c>
      <c r="H2" s="47"/>
      <c r="I2" s="39" t="s">
        <v>137</v>
      </c>
      <c r="J2" s="39"/>
    </row>
    <row r="3" spans="1:10" ht="49.5" customHeight="1">
      <c r="A3" s="38"/>
      <c r="B3" s="39"/>
      <c r="C3" s="55"/>
      <c r="D3" s="56"/>
      <c r="E3" s="7" t="s">
        <v>134</v>
      </c>
      <c r="F3" s="7" t="s">
        <v>135</v>
      </c>
      <c r="G3" s="7" t="s">
        <v>134</v>
      </c>
      <c r="H3" s="30" t="s">
        <v>135</v>
      </c>
      <c r="I3" s="7" t="s">
        <v>138</v>
      </c>
      <c r="J3" s="7" t="s">
        <v>139</v>
      </c>
    </row>
    <row r="4" spans="1:10" ht="12.75">
      <c r="A4" s="2">
        <v>1</v>
      </c>
      <c r="B4" s="1">
        <v>2</v>
      </c>
      <c r="C4" s="47">
        <v>3</v>
      </c>
      <c r="D4" s="48"/>
      <c r="E4" s="2">
        <v>4</v>
      </c>
      <c r="F4" s="2">
        <v>5</v>
      </c>
      <c r="G4" s="2">
        <v>6</v>
      </c>
      <c r="H4" s="31">
        <v>7</v>
      </c>
      <c r="I4" s="2">
        <v>8</v>
      </c>
      <c r="J4" s="2">
        <v>9</v>
      </c>
    </row>
    <row r="5" spans="1:10" ht="25.5">
      <c r="A5" s="49" t="s">
        <v>6</v>
      </c>
      <c r="B5" s="40" t="s">
        <v>9</v>
      </c>
      <c r="C5" s="9">
        <v>1</v>
      </c>
      <c r="D5" s="10" t="s">
        <v>126</v>
      </c>
      <c r="E5" s="14">
        <v>202300</v>
      </c>
      <c r="F5" s="14">
        <v>67050</v>
      </c>
      <c r="G5" s="15">
        <v>1623</v>
      </c>
      <c r="H5" s="32">
        <v>430</v>
      </c>
      <c r="I5" s="21">
        <f>F5-E5</f>
        <v>-135250</v>
      </c>
      <c r="J5" s="15">
        <f>H5-G5</f>
        <v>-1193</v>
      </c>
    </row>
    <row r="6" spans="1:10" ht="12.75">
      <c r="A6" s="50"/>
      <c r="B6" s="41"/>
      <c r="C6" s="9">
        <v>2</v>
      </c>
      <c r="D6" s="10" t="s">
        <v>14</v>
      </c>
      <c r="E6" s="14">
        <v>92400</v>
      </c>
      <c r="F6" s="14">
        <v>21450</v>
      </c>
      <c r="G6" s="15">
        <v>35</v>
      </c>
      <c r="H6" s="32">
        <v>21</v>
      </c>
      <c r="I6" s="21">
        <f aca="true" t="shared" si="0" ref="I6:I69">F6-E6</f>
        <v>-70950</v>
      </c>
      <c r="J6" s="15">
        <f aca="true" t="shared" si="1" ref="J6:J69">H6-G6</f>
        <v>-14</v>
      </c>
    </row>
    <row r="7" spans="1:10" ht="12.75">
      <c r="A7" s="50"/>
      <c r="B7" s="41"/>
      <c r="C7" s="9">
        <v>3</v>
      </c>
      <c r="D7" s="10" t="s">
        <v>11</v>
      </c>
      <c r="E7" s="14">
        <v>19250</v>
      </c>
      <c r="F7" s="14">
        <v>21560</v>
      </c>
      <c r="G7" s="15">
        <v>225</v>
      </c>
      <c r="H7" s="32">
        <v>229</v>
      </c>
      <c r="I7" s="21">
        <f t="shared" si="0"/>
        <v>2310</v>
      </c>
      <c r="J7" s="15">
        <f t="shared" si="1"/>
        <v>4</v>
      </c>
    </row>
    <row r="8" spans="1:10" ht="25.5">
      <c r="A8" s="50"/>
      <c r="B8" s="41"/>
      <c r="C8" s="9">
        <v>4</v>
      </c>
      <c r="D8" s="10" t="s">
        <v>127</v>
      </c>
      <c r="E8" s="14">
        <v>58650</v>
      </c>
      <c r="F8" s="14">
        <v>80400</v>
      </c>
      <c r="G8" s="15">
        <v>111</v>
      </c>
      <c r="H8" s="32">
        <v>203</v>
      </c>
      <c r="I8" s="21">
        <f t="shared" si="0"/>
        <v>21750</v>
      </c>
      <c r="J8" s="15">
        <f t="shared" si="1"/>
        <v>92</v>
      </c>
    </row>
    <row r="9" spans="1:10" ht="12.75">
      <c r="A9" s="50"/>
      <c r="B9" s="41"/>
      <c r="C9" s="9">
        <v>5</v>
      </c>
      <c r="D9" s="10" t="s">
        <v>128</v>
      </c>
      <c r="E9" s="14">
        <v>0</v>
      </c>
      <c r="F9" s="14">
        <v>0</v>
      </c>
      <c r="G9" s="15">
        <v>0</v>
      </c>
      <c r="H9" s="32">
        <v>0</v>
      </c>
      <c r="I9" s="21">
        <f t="shared" si="0"/>
        <v>0</v>
      </c>
      <c r="J9" s="15">
        <f t="shared" si="1"/>
        <v>0</v>
      </c>
    </row>
    <row r="10" spans="1:10" ht="12.75">
      <c r="A10" s="50"/>
      <c r="B10" s="41"/>
      <c r="C10" s="9">
        <v>6</v>
      </c>
      <c r="D10" s="10" t="s">
        <v>129</v>
      </c>
      <c r="E10" s="14">
        <v>4550</v>
      </c>
      <c r="F10" s="14">
        <v>0</v>
      </c>
      <c r="G10" s="15">
        <v>13</v>
      </c>
      <c r="H10" s="32">
        <v>0</v>
      </c>
      <c r="I10" s="21">
        <f t="shared" si="0"/>
        <v>-4550</v>
      </c>
      <c r="J10" s="15">
        <f t="shared" si="1"/>
        <v>-13</v>
      </c>
    </row>
    <row r="11" spans="1:10" ht="12.75">
      <c r="A11" s="50"/>
      <c r="B11" s="41"/>
      <c r="C11" s="9">
        <v>7</v>
      </c>
      <c r="D11" s="10" t="s">
        <v>130</v>
      </c>
      <c r="E11" s="14">
        <v>16900</v>
      </c>
      <c r="F11" s="14">
        <v>56600</v>
      </c>
      <c r="G11" s="15">
        <v>119</v>
      </c>
      <c r="H11" s="32">
        <v>361</v>
      </c>
      <c r="I11" s="21">
        <f t="shared" si="0"/>
        <v>39700</v>
      </c>
      <c r="J11" s="15">
        <f t="shared" si="1"/>
        <v>242</v>
      </c>
    </row>
    <row r="12" spans="1:10" ht="12.75">
      <c r="A12" s="50"/>
      <c r="B12" s="41"/>
      <c r="C12" s="9">
        <v>8</v>
      </c>
      <c r="D12" s="10" t="s">
        <v>12</v>
      </c>
      <c r="E12" s="14">
        <v>6300</v>
      </c>
      <c r="F12" s="14">
        <v>0</v>
      </c>
      <c r="G12" s="15">
        <v>63</v>
      </c>
      <c r="H12" s="32">
        <v>0</v>
      </c>
      <c r="I12" s="21">
        <f t="shared" si="0"/>
        <v>-6300</v>
      </c>
      <c r="J12" s="15">
        <f t="shared" si="1"/>
        <v>-63</v>
      </c>
    </row>
    <row r="13" spans="1:10" ht="12.75">
      <c r="A13" s="50"/>
      <c r="B13" s="41"/>
      <c r="C13" s="9">
        <v>9</v>
      </c>
      <c r="D13" s="10" t="s">
        <v>112</v>
      </c>
      <c r="E13" s="14">
        <v>1632350</v>
      </c>
      <c r="F13" s="14">
        <v>2282160</v>
      </c>
      <c r="G13" s="15">
        <v>2404</v>
      </c>
      <c r="H13" s="32">
        <v>3203</v>
      </c>
      <c r="I13" s="21">
        <f t="shared" si="0"/>
        <v>649810</v>
      </c>
      <c r="J13" s="15">
        <f t="shared" si="1"/>
        <v>799</v>
      </c>
    </row>
    <row r="14" spans="1:10" ht="12.75">
      <c r="A14" s="50"/>
      <c r="B14" s="41"/>
      <c r="C14" s="9">
        <v>10</v>
      </c>
      <c r="D14" s="10" t="s">
        <v>131</v>
      </c>
      <c r="E14" s="14">
        <v>81250</v>
      </c>
      <c r="F14" s="14">
        <v>179220</v>
      </c>
      <c r="G14" s="15">
        <v>520</v>
      </c>
      <c r="H14" s="32">
        <v>1130</v>
      </c>
      <c r="I14" s="21">
        <f t="shared" si="0"/>
        <v>97970</v>
      </c>
      <c r="J14" s="15">
        <f t="shared" si="1"/>
        <v>610</v>
      </c>
    </row>
    <row r="15" spans="1:10" ht="12.75">
      <c r="A15" s="50"/>
      <c r="B15" s="41"/>
      <c r="C15" s="9">
        <v>11</v>
      </c>
      <c r="D15" s="10" t="s">
        <v>132</v>
      </c>
      <c r="E15" s="14">
        <v>10000</v>
      </c>
      <c r="F15" s="14">
        <v>123400</v>
      </c>
      <c r="G15" s="15">
        <v>10</v>
      </c>
      <c r="H15" s="32">
        <v>11</v>
      </c>
      <c r="I15" s="21">
        <f t="shared" si="0"/>
        <v>113400</v>
      </c>
      <c r="J15" s="15">
        <f t="shared" si="1"/>
        <v>1</v>
      </c>
    </row>
    <row r="16" spans="1:10" ht="12.75">
      <c r="A16" s="50"/>
      <c r="B16" s="41"/>
      <c r="C16" s="9">
        <v>12</v>
      </c>
      <c r="D16" s="10" t="s">
        <v>136</v>
      </c>
      <c r="E16" s="14">
        <v>0</v>
      </c>
      <c r="F16" s="14">
        <v>56500</v>
      </c>
      <c r="G16" s="15">
        <v>0</v>
      </c>
      <c r="H16" s="32">
        <v>3</v>
      </c>
      <c r="I16" s="21">
        <f t="shared" si="0"/>
        <v>56500</v>
      </c>
      <c r="J16" s="15">
        <f t="shared" si="1"/>
        <v>3</v>
      </c>
    </row>
    <row r="17" spans="1:10" ht="12.75">
      <c r="A17" s="50"/>
      <c r="B17" s="41"/>
      <c r="C17" s="9">
        <v>13</v>
      </c>
      <c r="D17" s="10" t="s">
        <v>13</v>
      </c>
      <c r="E17" s="14">
        <v>0</v>
      </c>
      <c r="F17" s="14">
        <v>0</v>
      </c>
      <c r="G17" s="16">
        <v>0</v>
      </c>
      <c r="H17" s="18">
        <v>0</v>
      </c>
      <c r="I17" s="21">
        <f t="shared" si="0"/>
        <v>0</v>
      </c>
      <c r="J17" s="15">
        <f t="shared" si="1"/>
        <v>0</v>
      </c>
    </row>
    <row r="18" spans="1:10" ht="12.75">
      <c r="A18" s="51"/>
      <c r="B18" s="43" t="s">
        <v>4</v>
      </c>
      <c r="C18" s="44"/>
      <c r="D18" s="45"/>
      <c r="E18" s="5">
        <f>SUM(E5:E17)</f>
        <v>2123950</v>
      </c>
      <c r="F18" s="5">
        <f>SUM(F5:F17)</f>
        <v>2888340</v>
      </c>
      <c r="G18" s="6">
        <f>SUM(G5:G17)</f>
        <v>5123</v>
      </c>
      <c r="H18" s="19">
        <f>SUM(H5:H17)</f>
        <v>5591</v>
      </c>
      <c r="I18" s="36">
        <f t="shared" si="0"/>
        <v>764390</v>
      </c>
      <c r="J18" s="29">
        <f t="shared" si="1"/>
        <v>468</v>
      </c>
    </row>
    <row r="19" spans="1:14" ht="25.5">
      <c r="A19" s="49" t="s">
        <v>7</v>
      </c>
      <c r="B19" s="40" t="s">
        <v>20</v>
      </c>
      <c r="C19" s="26">
        <v>1</v>
      </c>
      <c r="D19" s="10" t="s">
        <v>123</v>
      </c>
      <c r="E19" s="14">
        <v>8400</v>
      </c>
      <c r="F19" s="14">
        <v>16300</v>
      </c>
      <c r="G19" s="15">
        <v>15</v>
      </c>
      <c r="H19" s="32">
        <v>44</v>
      </c>
      <c r="I19" s="21">
        <f t="shared" si="0"/>
        <v>7900</v>
      </c>
      <c r="J19" s="15">
        <f t="shared" si="1"/>
        <v>29</v>
      </c>
      <c r="N19" s="35"/>
    </row>
    <row r="20" spans="1:10" ht="38.25">
      <c r="A20" s="50"/>
      <c r="B20" s="41"/>
      <c r="C20" s="9">
        <v>2</v>
      </c>
      <c r="D20" s="10" t="s">
        <v>124</v>
      </c>
      <c r="E20" s="14">
        <v>76000</v>
      </c>
      <c r="F20" s="14">
        <v>456000</v>
      </c>
      <c r="G20" s="15">
        <v>95</v>
      </c>
      <c r="H20" s="32">
        <v>570</v>
      </c>
      <c r="I20" s="21">
        <f t="shared" si="0"/>
        <v>380000</v>
      </c>
      <c r="J20" s="15">
        <f t="shared" si="1"/>
        <v>475</v>
      </c>
    </row>
    <row r="21" spans="1:10" ht="25.5" customHeight="1">
      <c r="A21" s="50"/>
      <c r="B21" s="41"/>
      <c r="C21" s="9">
        <v>3</v>
      </c>
      <c r="D21" s="10" t="s">
        <v>122</v>
      </c>
      <c r="E21" s="14">
        <v>0</v>
      </c>
      <c r="F21" s="14">
        <v>15675</v>
      </c>
      <c r="G21" s="15">
        <v>0</v>
      </c>
      <c r="H21" s="32">
        <v>10</v>
      </c>
      <c r="I21" s="21">
        <f t="shared" si="0"/>
        <v>15675</v>
      </c>
      <c r="J21" s="15">
        <f t="shared" si="1"/>
        <v>10</v>
      </c>
    </row>
    <row r="22" spans="1:10" ht="12.75" customHeight="1">
      <c r="A22" s="50"/>
      <c r="B22" s="41"/>
      <c r="C22" s="9">
        <v>4</v>
      </c>
      <c r="D22" s="10" t="s">
        <v>117</v>
      </c>
      <c r="E22" s="14">
        <v>1595624</v>
      </c>
      <c r="F22" s="14">
        <v>3291500</v>
      </c>
      <c r="G22" s="15">
        <v>1001</v>
      </c>
      <c r="H22" s="32">
        <v>2654</v>
      </c>
      <c r="I22" s="21">
        <f t="shared" si="0"/>
        <v>1695876</v>
      </c>
      <c r="J22" s="15">
        <f t="shared" si="1"/>
        <v>1653</v>
      </c>
    </row>
    <row r="23" spans="1:10" ht="12.75" customHeight="1">
      <c r="A23" s="50"/>
      <c r="B23" s="41"/>
      <c r="C23" s="9">
        <v>5</v>
      </c>
      <c r="D23" s="10" t="s">
        <v>118</v>
      </c>
      <c r="E23" s="14">
        <f>10809566.8+437244.68</f>
        <v>11246811.48</v>
      </c>
      <c r="F23" s="14">
        <v>23544650</v>
      </c>
      <c r="G23" s="15">
        <v>479</v>
      </c>
      <c r="H23" s="32">
        <f>811+100+100</f>
        <v>1011</v>
      </c>
      <c r="I23" s="21">
        <f t="shared" si="0"/>
        <v>12297838.52</v>
      </c>
      <c r="J23" s="15">
        <f t="shared" si="1"/>
        <v>532</v>
      </c>
    </row>
    <row r="24" spans="1:10" ht="12.75" customHeight="1">
      <c r="A24" s="50"/>
      <c r="B24" s="41"/>
      <c r="C24" s="9">
        <v>6</v>
      </c>
      <c r="D24" s="10" t="s">
        <v>56</v>
      </c>
      <c r="E24" s="14">
        <v>39045.03</v>
      </c>
      <c r="F24" s="14">
        <v>81926.9</v>
      </c>
      <c r="G24" s="15">
        <v>550</v>
      </c>
      <c r="H24" s="32">
        <v>1153.9</v>
      </c>
      <c r="I24" s="21">
        <f t="shared" si="0"/>
        <v>42881.869999999995</v>
      </c>
      <c r="J24" s="15">
        <f t="shared" si="1"/>
        <v>603.9000000000001</v>
      </c>
    </row>
    <row r="25" spans="1:10" ht="12.75">
      <c r="A25" s="50"/>
      <c r="B25" s="41"/>
      <c r="C25" s="9">
        <v>7</v>
      </c>
      <c r="D25" s="10" t="s">
        <v>57</v>
      </c>
      <c r="E25" s="14">
        <v>10000</v>
      </c>
      <c r="F25" s="14">
        <v>15000</v>
      </c>
      <c r="G25" s="15">
        <v>2</v>
      </c>
      <c r="H25" s="32">
        <v>3</v>
      </c>
      <c r="I25" s="21">
        <f t="shared" si="0"/>
        <v>5000</v>
      </c>
      <c r="J25" s="15">
        <f t="shared" si="1"/>
        <v>1</v>
      </c>
    </row>
    <row r="26" spans="1:10" ht="12.75">
      <c r="A26" s="50"/>
      <c r="B26" s="41"/>
      <c r="C26" s="9">
        <v>8</v>
      </c>
      <c r="D26" s="10" t="s">
        <v>58</v>
      </c>
      <c r="E26" s="14">
        <v>0</v>
      </c>
      <c r="F26" s="14">
        <v>0</v>
      </c>
      <c r="G26" s="15">
        <v>0</v>
      </c>
      <c r="H26" s="32">
        <v>0</v>
      </c>
      <c r="I26" s="21">
        <f t="shared" si="0"/>
        <v>0</v>
      </c>
      <c r="J26" s="15">
        <f t="shared" si="1"/>
        <v>0</v>
      </c>
    </row>
    <row r="27" spans="1:10" ht="25.5">
      <c r="A27" s="50"/>
      <c r="B27" s="41"/>
      <c r="C27" s="9">
        <v>9</v>
      </c>
      <c r="D27" s="10" t="s">
        <v>59</v>
      </c>
      <c r="E27" s="14">
        <v>0</v>
      </c>
      <c r="F27" s="14">
        <v>0</v>
      </c>
      <c r="G27" s="15">
        <v>0</v>
      </c>
      <c r="H27" s="32">
        <v>0</v>
      </c>
      <c r="I27" s="21">
        <f t="shared" si="0"/>
        <v>0</v>
      </c>
      <c r="J27" s="15">
        <f t="shared" si="1"/>
        <v>0</v>
      </c>
    </row>
    <row r="28" spans="1:10" ht="12.75">
      <c r="A28" s="50"/>
      <c r="B28" s="41"/>
      <c r="C28" s="9">
        <v>10</v>
      </c>
      <c r="D28" s="10" t="s">
        <v>60</v>
      </c>
      <c r="E28" s="14">
        <v>0</v>
      </c>
      <c r="F28" s="14">
        <v>0</v>
      </c>
      <c r="G28" s="15">
        <v>0</v>
      </c>
      <c r="H28" s="32">
        <v>0</v>
      </c>
      <c r="I28" s="21">
        <f t="shared" si="0"/>
        <v>0</v>
      </c>
      <c r="J28" s="15">
        <f t="shared" si="1"/>
        <v>0</v>
      </c>
    </row>
    <row r="29" spans="1:10" ht="12.75">
      <c r="A29" s="50"/>
      <c r="B29" s="41"/>
      <c r="C29" s="9">
        <v>11</v>
      </c>
      <c r="D29" s="10" t="s">
        <v>61</v>
      </c>
      <c r="E29" s="14">
        <v>0</v>
      </c>
      <c r="F29" s="14">
        <v>0</v>
      </c>
      <c r="G29" s="15">
        <v>0</v>
      </c>
      <c r="H29" s="32">
        <v>0</v>
      </c>
      <c r="I29" s="21">
        <f t="shared" si="0"/>
        <v>0</v>
      </c>
      <c r="J29" s="15">
        <f t="shared" si="1"/>
        <v>0</v>
      </c>
    </row>
    <row r="30" spans="1:10" ht="12.75">
      <c r="A30" s="50"/>
      <c r="B30" s="41"/>
      <c r="C30" s="9">
        <v>12</v>
      </c>
      <c r="D30" s="10" t="s">
        <v>62</v>
      </c>
      <c r="E30" s="14">
        <v>3000</v>
      </c>
      <c r="F30" s="14">
        <v>9000</v>
      </c>
      <c r="G30" s="15">
        <v>4</v>
      </c>
      <c r="H30" s="32">
        <v>12</v>
      </c>
      <c r="I30" s="21">
        <f t="shared" si="0"/>
        <v>6000</v>
      </c>
      <c r="J30" s="15">
        <f t="shared" si="1"/>
        <v>8</v>
      </c>
    </row>
    <row r="31" spans="1:10" ht="12.75">
      <c r="A31" s="50"/>
      <c r="B31" s="41"/>
      <c r="C31" s="9">
        <v>13</v>
      </c>
      <c r="D31" s="10" t="s">
        <v>63</v>
      </c>
      <c r="E31" s="14">
        <v>49600</v>
      </c>
      <c r="F31" s="14">
        <v>204210</v>
      </c>
      <c r="G31" s="15">
        <v>14</v>
      </c>
      <c r="H31" s="32">
        <v>45</v>
      </c>
      <c r="I31" s="21">
        <f t="shared" si="0"/>
        <v>154610</v>
      </c>
      <c r="J31" s="15">
        <f t="shared" si="1"/>
        <v>31</v>
      </c>
    </row>
    <row r="32" spans="1:10" ht="12.75">
      <c r="A32" s="50"/>
      <c r="B32" s="41"/>
      <c r="C32" s="9">
        <v>14</v>
      </c>
      <c r="D32" s="10" t="s">
        <v>64</v>
      </c>
      <c r="E32" s="14">
        <v>26290</v>
      </c>
      <c r="F32" s="14">
        <v>22990</v>
      </c>
      <c r="G32" s="15">
        <v>239</v>
      </c>
      <c r="H32" s="32">
        <v>209</v>
      </c>
      <c r="I32" s="21">
        <f t="shared" si="0"/>
        <v>-3300</v>
      </c>
      <c r="J32" s="15">
        <f t="shared" si="1"/>
        <v>-30</v>
      </c>
    </row>
    <row r="33" spans="1:10" ht="12.75">
      <c r="A33" s="50"/>
      <c r="B33" s="41"/>
      <c r="C33" s="9">
        <v>15</v>
      </c>
      <c r="D33" s="10" t="s">
        <v>65</v>
      </c>
      <c r="E33" s="14">
        <v>15000</v>
      </c>
      <c r="F33" s="14">
        <v>37250</v>
      </c>
      <c r="G33" s="15">
        <v>60</v>
      </c>
      <c r="H33" s="32">
        <v>149</v>
      </c>
      <c r="I33" s="21">
        <f t="shared" si="0"/>
        <v>22250</v>
      </c>
      <c r="J33" s="15">
        <f t="shared" si="1"/>
        <v>89</v>
      </c>
    </row>
    <row r="34" spans="1:10" ht="12.75" customHeight="1">
      <c r="A34" s="50"/>
      <c r="B34" s="41"/>
      <c r="C34" s="9">
        <v>16</v>
      </c>
      <c r="D34" s="10" t="s">
        <v>66</v>
      </c>
      <c r="E34" s="14">
        <v>190580</v>
      </c>
      <c r="F34" s="14">
        <v>241540</v>
      </c>
      <c r="G34" s="15">
        <v>1591</v>
      </c>
      <c r="H34" s="32">
        <v>2151</v>
      </c>
      <c r="I34" s="21">
        <f t="shared" si="0"/>
        <v>50960</v>
      </c>
      <c r="J34" s="15">
        <f t="shared" si="1"/>
        <v>560</v>
      </c>
    </row>
    <row r="35" spans="1:10" ht="12.75" customHeight="1">
      <c r="A35" s="50"/>
      <c r="B35" s="41"/>
      <c r="C35" s="9">
        <v>17</v>
      </c>
      <c r="D35" s="10" t="s">
        <v>67</v>
      </c>
      <c r="E35" s="14">
        <v>137215</v>
      </c>
      <c r="F35" s="14">
        <v>193455</v>
      </c>
      <c r="G35" s="15">
        <v>1104</v>
      </c>
      <c r="H35" s="32">
        <v>1584</v>
      </c>
      <c r="I35" s="21">
        <f t="shared" si="0"/>
        <v>56240</v>
      </c>
      <c r="J35" s="15">
        <f t="shared" si="1"/>
        <v>480</v>
      </c>
    </row>
    <row r="36" spans="1:10" ht="12.75">
      <c r="A36" s="50"/>
      <c r="B36" s="41"/>
      <c r="C36" s="9">
        <v>18</v>
      </c>
      <c r="D36" s="10" t="s">
        <v>68</v>
      </c>
      <c r="E36" s="14">
        <v>0</v>
      </c>
      <c r="F36" s="14">
        <v>35400</v>
      </c>
      <c r="G36" s="15">
        <v>0</v>
      </c>
      <c r="H36" s="32">
        <v>118</v>
      </c>
      <c r="I36" s="21">
        <f t="shared" si="0"/>
        <v>35400</v>
      </c>
      <c r="J36" s="15">
        <f t="shared" si="1"/>
        <v>118</v>
      </c>
    </row>
    <row r="37" spans="1:10" ht="12.75">
      <c r="A37" s="50"/>
      <c r="B37" s="41"/>
      <c r="C37" s="9">
        <v>19</v>
      </c>
      <c r="D37" s="10" t="s">
        <v>69</v>
      </c>
      <c r="E37" s="14">
        <v>9000</v>
      </c>
      <c r="F37" s="14">
        <v>8000</v>
      </c>
      <c r="G37" s="15">
        <v>9</v>
      </c>
      <c r="H37" s="32">
        <v>8</v>
      </c>
      <c r="I37" s="21">
        <f t="shared" si="0"/>
        <v>-1000</v>
      </c>
      <c r="J37" s="15">
        <f t="shared" si="1"/>
        <v>-1</v>
      </c>
    </row>
    <row r="38" spans="1:10" ht="12.75">
      <c r="A38" s="50"/>
      <c r="B38" s="41"/>
      <c r="C38" s="9">
        <v>20</v>
      </c>
      <c r="D38" s="10" t="s">
        <v>70</v>
      </c>
      <c r="E38" s="14">
        <v>56650</v>
      </c>
      <c r="F38" s="14">
        <v>133250</v>
      </c>
      <c r="G38" s="15">
        <v>54</v>
      </c>
      <c r="H38" s="32">
        <v>114</v>
      </c>
      <c r="I38" s="21">
        <f t="shared" si="0"/>
        <v>76600</v>
      </c>
      <c r="J38" s="15">
        <f t="shared" si="1"/>
        <v>60</v>
      </c>
    </row>
    <row r="39" spans="1:10" ht="12.75">
      <c r="A39" s="50"/>
      <c r="B39" s="41"/>
      <c r="C39" s="9">
        <v>21</v>
      </c>
      <c r="D39" s="10" t="s">
        <v>71</v>
      </c>
      <c r="E39" s="14">
        <v>128700</v>
      </c>
      <c r="F39" s="14">
        <v>176150</v>
      </c>
      <c r="G39" s="15">
        <v>106</v>
      </c>
      <c r="H39" s="32">
        <v>142</v>
      </c>
      <c r="I39" s="21">
        <f t="shared" si="0"/>
        <v>47450</v>
      </c>
      <c r="J39" s="15">
        <f t="shared" si="1"/>
        <v>36</v>
      </c>
    </row>
    <row r="40" spans="1:10" ht="12.75">
      <c r="A40" s="50"/>
      <c r="B40" s="41"/>
      <c r="C40" s="9">
        <v>22</v>
      </c>
      <c r="D40" s="10" t="s">
        <v>72</v>
      </c>
      <c r="E40" s="14">
        <v>53250</v>
      </c>
      <c r="F40" s="14">
        <v>6000</v>
      </c>
      <c r="G40" s="15">
        <v>355</v>
      </c>
      <c r="H40" s="32">
        <v>40</v>
      </c>
      <c r="I40" s="21">
        <f t="shared" si="0"/>
        <v>-47250</v>
      </c>
      <c r="J40" s="15">
        <f t="shared" si="1"/>
        <v>-315</v>
      </c>
    </row>
    <row r="41" spans="1:10" ht="12.75">
      <c r="A41" s="50"/>
      <c r="B41" s="41"/>
      <c r="C41" s="9">
        <v>23</v>
      </c>
      <c r="D41" s="10" t="s">
        <v>73</v>
      </c>
      <c r="E41" s="14">
        <v>0</v>
      </c>
      <c r="F41" s="14">
        <v>0</v>
      </c>
      <c r="G41" s="15">
        <v>0</v>
      </c>
      <c r="H41" s="32">
        <v>0</v>
      </c>
      <c r="I41" s="21">
        <f t="shared" si="0"/>
        <v>0</v>
      </c>
      <c r="J41" s="15">
        <f t="shared" si="1"/>
        <v>0</v>
      </c>
    </row>
    <row r="42" spans="1:10" ht="12.75">
      <c r="A42" s="50"/>
      <c r="B42" s="41"/>
      <c r="C42" s="9">
        <v>24</v>
      </c>
      <c r="D42" s="10" t="s">
        <v>74</v>
      </c>
      <c r="E42" s="14">
        <v>0</v>
      </c>
      <c r="F42" s="14">
        <v>0</v>
      </c>
      <c r="G42" s="15">
        <v>0</v>
      </c>
      <c r="H42" s="32">
        <v>0</v>
      </c>
      <c r="I42" s="21">
        <f t="shared" si="0"/>
        <v>0</v>
      </c>
      <c r="J42" s="15">
        <f t="shared" si="1"/>
        <v>0</v>
      </c>
    </row>
    <row r="43" spans="1:10" ht="12.75">
      <c r="A43" s="50"/>
      <c r="B43" s="41"/>
      <c r="C43" s="9">
        <v>25</v>
      </c>
      <c r="D43" s="10" t="s">
        <v>75</v>
      </c>
      <c r="E43" s="14">
        <v>13910</v>
      </c>
      <c r="F43" s="14">
        <v>7540</v>
      </c>
      <c r="G43" s="15">
        <v>214</v>
      </c>
      <c r="H43" s="32">
        <v>116</v>
      </c>
      <c r="I43" s="21">
        <f t="shared" si="0"/>
        <v>-6370</v>
      </c>
      <c r="J43" s="15">
        <f t="shared" si="1"/>
        <v>-98</v>
      </c>
    </row>
    <row r="44" spans="1:10" ht="12.75">
      <c r="A44" s="50"/>
      <c r="B44" s="41"/>
      <c r="C44" s="9">
        <v>26</v>
      </c>
      <c r="D44" s="10" t="s">
        <v>76</v>
      </c>
      <c r="E44" s="14">
        <v>11570</v>
      </c>
      <c r="F44" s="14">
        <v>0</v>
      </c>
      <c r="G44" s="15">
        <v>89</v>
      </c>
      <c r="H44" s="32">
        <v>0</v>
      </c>
      <c r="I44" s="21">
        <f t="shared" si="0"/>
        <v>-11570</v>
      </c>
      <c r="J44" s="15">
        <f t="shared" si="1"/>
        <v>-89</v>
      </c>
    </row>
    <row r="45" spans="1:10" ht="16.5" customHeight="1">
      <c r="A45" s="50"/>
      <c r="B45" s="41"/>
      <c r="C45" s="9">
        <v>27</v>
      </c>
      <c r="D45" s="10" t="s">
        <v>77</v>
      </c>
      <c r="E45" s="14">
        <v>0</v>
      </c>
      <c r="F45" s="14">
        <v>0</v>
      </c>
      <c r="G45" s="15">
        <v>0</v>
      </c>
      <c r="H45" s="32">
        <v>0</v>
      </c>
      <c r="I45" s="21">
        <f t="shared" si="0"/>
        <v>0</v>
      </c>
      <c r="J45" s="15">
        <f t="shared" si="1"/>
        <v>0</v>
      </c>
    </row>
    <row r="46" spans="1:10" ht="18" customHeight="1">
      <c r="A46" s="50"/>
      <c r="B46" s="41"/>
      <c r="C46" s="9">
        <v>28</v>
      </c>
      <c r="D46" s="10" t="s">
        <v>78</v>
      </c>
      <c r="E46" s="14">
        <v>59400</v>
      </c>
      <c r="F46" s="14">
        <v>100420</v>
      </c>
      <c r="G46" s="15">
        <v>589</v>
      </c>
      <c r="H46" s="32">
        <v>993</v>
      </c>
      <c r="I46" s="21">
        <f t="shared" si="0"/>
        <v>41020</v>
      </c>
      <c r="J46" s="15">
        <f t="shared" si="1"/>
        <v>404</v>
      </c>
    </row>
    <row r="47" spans="1:10" ht="17.25" customHeight="1">
      <c r="A47" s="50"/>
      <c r="B47" s="41"/>
      <c r="C47" s="9">
        <v>29</v>
      </c>
      <c r="D47" s="10" t="s">
        <v>79</v>
      </c>
      <c r="E47" s="14">
        <v>58000</v>
      </c>
      <c r="F47" s="14">
        <v>105000</v>
      </c>
      <c r="G47" s="15">
        <v>116</v>
      </c>
      <c r="H47" s="32">
        <v>210</v>
      </c>
      <c r="I47" s="21">
        <f t="shared" si="0"/>
        <v>47000</v>
      </c>
      <c r="J47" s="15">
        <f t="shared" si="1"/>
        <v>94</v>
      </c>
    </row>
    <row r="48" spans="1:10" ht="17.25" customHeight="1">
      <c r="A48" s="50"/>
      <c r="B48" s="41"/>
      <c r="C48" s="9">
        <v>30</v>
      </c>
      <c r="D48" s="10" t="s">
        <v>80</v>
      </c>
      <c r="E48" s="14">
        <v>561360</v>
      </c>
      <c r="F48" s="14">
        <v>646220</v>
      </c>
      <c r="G48" s="15">
        <v>4961</v>
      </c>
      <c r="H48" s="32">
        <v>6130</v>
      </c>
      <c r="I48" s="21">
        <f t="shared" si="0"/>
        <v>84860</v>
      </c>
      <c r="J48" s="15">
        <f t="shared" si="1"/>
        <v>1169</v>
      </c>
    </row>
    <row r="49" spans="1:10" ht="17.25" customHeight="1">
      <c r="A49" s="50"/>
      <c r="B49" s="41"/>
      <c r="C49" s="9">
        <v>31</v>
      </c>
      <c r="D49" s="10" t="s">
        <v>81</v>
      </c>
      <c r="E49" s="14">
        <v>0</v>
      </c>
      <c r="F49" s="14">
        <v>0</v>
      </c>
      <c r="G49" s="15">
        <v>0</v>
      </c>
      <c r="H49" s="32">
        <v>0</v>
      </c>
      <c r="I49" s="21">
        <f t="shared" si="0"/>
        <v>0</v>
      </c>
      <c r="J49" s="15">
        <f t="shared" si="1"/>
        <v>0</v>
      </c>
    </row>
    <row r="50" spans="1:10" ht="15" customHeight="1">
      <c r="A50" s="50"/>
      <c r="B50" s="41"/>
      <c r="C50" s="9">
        <v>32</v>
      </c>
      <c r="D50" s="10" t="s">
        <v>82</v>
      </c>
      <c r="E50" s="14">
        <v>0</v>
      </c>
      <c r="F50" s="14">
        <v>0</v>
      </c>
      <c r="G50" s="15">
        <v>0</v>
      </c>
      <c r="H50" s="32">
        <v>0</v>
      </c>
      <c r="I50" s="21">
        <f t="shared" si="0"/>
        <v>0</v>
      </c>
      <c r="J50" s="15">
        <f t="shared" si="1"/>
        <v>0</v>
      </c>
    </row>
    <row r="51" spans="1:10" ht="18" customHeight="1">
      <c r="A51" s="50"/>
      <c r="B51" s="41"/>
      <c r="C51" s="9">
        <v>33</v>
      </c>
      <c r="D51" s="10" t="s">
        <v>83</v>
      </c>
      <c r="E51" s="14">
        <v>0</v>
      </c>
      <c r="F51" s="14">
        <v>0</v>
      </c>
      <c r="G51" s="15">
        <v>0</v>
      </c>
      <c r="H51" s="32">
        <v>0</v>
      </c>
      <c r="I51" s="21">
        <f t="shared" si="0"/>
        <v>0</v>
      </c>
      <c r="J51" s="15">
        <f t="shared" si="1"/>
        <v>0</v>
      </c>
    </row>
    <row r="52" spans="1:10" ht="28.5" customHeight="1">
      <c r="A52" s="50"/>
      <c r="B52" s="41"/>
      <c r="C52" s="9">
        <v>34</v>
      </c>
      <c r="D52" s="10" t="s">
        <v>85</v>
      </c>
      <c r="E52" s="14">
        <v>0</v>
      </c>
      <c r="F52" s="14">
        <v>0</v>
      </c>
      <c r="G52" s="15">
        <v>0</v>
      </c>
      <c r="H52" s="32">
        <v>0</v>
      </c>
      <c r="I52" s="21">
        <f t="shared" si="0"/>
        <v>0</v>
      </c>
      <c r="J52" s="15">
        <f t="shared" si="1"/>
        <v>0</v>
      </c>
    </row>
    <row r="53" spans="1:10" ht="26.25" customHeight="1">
      <c r="A53" s="50"/>
      <c r="B53" s="41"/>
      <c r="C53" s="9">
        <v>35</v>
      </c>
      <c r="D53" s="10" t="s">
        <v>84</v>
      </c>
      <c r="E53" s="14">
        <v>0</v>
      </c>
      <c r="F53" s="14">
        <v>0</v>
      </c>
      <c r="G53" s="15">
        <v>0</v>
      </c>
      <c r="H53" s="32">
        <v>0</v>
      </c>
      <c r="I53" s="21">
        <f t="shared" si="0"/>
        <v>0</v>
      </c>
      <c r="J53" s="15">
        <f t="shared" si="1"/>
        <v>0</v>
      </c>
    </row>
    <row r="54" spans="1:10" ht="12.75" customHeight="1">
      <c r="A54" s="50"/>
      <c r="B54" s="41"/>
      <c r="C54" s="9">
        <v>36</v>
      </c>
      <c r="D54" s="10" t="s">
        <v>86</v>
      </c>
      <c r="E54" s="14">
        <v>84500</v>
      </c>
      <c r="F54" s="14">
        <v>741000</v>
      </c>
      <c r="G54" s="15">
        <v>13</v>
      </c>
      <c r="H54" s="32">
        <v>114</v>
      </c>
      <c r="I54" s="21">
        <f t="shared" si="0"/>
        <v>656500</v>
      </c>
      <c r="J54" s="15">
        <f t="shared" si="1"/>
        <v>101</v>
      </c>
    </row>
    <row r="55" spans="1:10" ht="12" customHeight="1">
      <c r="A55" s="50"/>
      <c r="B55" s="41"/>
      <c r="C55" s="9">
        <v>37</v>
      </c>
      <c r="D55" s="10" t="s">
        <v>87</v>
      </c>
      <c r="E55" s="14">
        <v>375200</v>
      </c>
      <c r="F55" s="14">
        <v>399200</v>
      </c>
      <c r="G55" s="15">
        <v>469</v>
      </c>
      <c r="H55" s="32">
        <v>499</v>
      </c>
      <c r="I55" s="21">
        <f t="shared" si="0"/>
        <v>24000</v>
      </c>
      <c r="J55" s="15">
        <f t="shared" si="1"/>
        <v>30</v>
      </c>
    </row>
    <row r="56" spans="1:10" ht="12.75" customHeight="1">
      <c r="A56" s="50"/>
      <c r="B56" s="41"/>
      <c r="C56" s="9">
        <v>38</v>
      </c>
      <c r="D56" s="10" t="s">
        <v>88</v>
      </c>
      <c r="E56" s="14">
        <v>28800</v>
      </c>
      <c r="F56" s="14">
        <v>28800</v>
      </c>
      <c r="G56" s="15">
        <v>36</v>
      </c>
      <c r="H56" s="32">
        <v>36</v>
      </c>
      <c r="I56" s="21">
        <f t="shared" si="0"/>
        <v>0</v>
      </c>
      <c r="J56" s="15">
        <f t="shared" si="1"/>
        <v>0</v>
      </c>
    </row>
    <row r="57" spans="1:10" ht="12.75" customHeight="1">
      <c r="A57" s="50"/>
      <c r="B57" s="41"/>
      <c r="C57" s="9">
        <v>39</v>
      </c>
      <c r="D57" s="10" t="s">
        <v>89</v>
      </c>
      <c r="E57" s="14">
        <v>105000</v>
      </c>
      <c r="F57" s="14">
        <v>96000</v>
      </c>
      <c r="G57" s="15">
        <v>175</v>
      </c>
      <c r="H57" s="32">
        <v>160</v>
      </c>
      <c r="I57" s="21">
        <f t="shared" si="0"/>
        <v>-9000</v>
      </c>
      <c r="J57" s="15">
        <f t="shared" si="1"/>
        <v>-15</v>
      </c>
    </row>
    <row r="58" spans="1:10" ht="12.75" customHeight="1">
      <c r="A58" s="50"/>
      <c r="B58" s="41"/>
      <c r="C58" s="9">
        <v>40</v>
      </c>
      <c r="D58" s="10" t="s">
        <v>16</v>
      </c>
      <c r="E58" s="14">
        <v>4800</v>
      </c>
      <c r="F58" s="14">
        <v>2280</v>
      </c>
      <c r="G58" s="15">
        <v>8</v>
      </c>
      <c r="H58" s="32">
        <v>3.8</v>
      </c>
      <c r="I58" s="21">
        <f t="shared" si="0"/>
        <v>-2520</v>
      </c>
      <c r="J58" s="15">
        <f t="shared" si="1"/>
        <v>-4.2</v>
      </c>
    </row>
    <row r="59" spans="1:10" ht="12.75" customHeight="1">
      <c r="A59" s="50"/>
      <c r="B59" s="41"/>
      <c r="C59" s="9">
        <v>41</v>
      </c>
      <c r="D59" s="10" t="s">
        <v>90</v>
      </c>
      <c r="E59" s="14">
        <v>610500</v>
      </c>
      <c r="F59" s="14">
        <v>616110</v>
      </c>
      <c r="G59" s="15">
        <v>4234</v>
      </c>
      <c r="H59" s="32">
        <v>4481</v>
      </c>
      <c r="I59" s="21">
        <f t="shared" si="0"/>
        <v>5610</v>
      </c>
      <c r="J59" s="15">
        <f t="shared" si="1"/>
        <v>247</v>
      </c>
    </row>
    <row r="60" spans="1:10" ht="12.75" customHeight="1">
      <c r="A60" s="50"/>
      <c r="B60" s="41"/>
      <c r="C60" s="9">
        <v>42</v>
      </c>
      <c r="D60" s="10" t="s">
        <v>91</v>
      </c>
      <c r="E60" s="14">
        <v>255500</v>
      </c>
      <c r="F60" s="14">
        <v>227450</v>
      </c>
      <c r="G60" s="15">
        <v>197</v>
      </c>
      <c r="H60" s="32">
        <v>168</v>
      </c>
      <c r="I60" s="21">
        <f t="shared" si="0"/>
        <v>-28050</v>
      </c>
      <c r="J60" s="15">
        <f t="shared" si="1"/>
        <v>-29</v>
      </c>
    </row>
    <row r="61" spans="1:10" ht="12.75" customHeight="1">
      <c r="A61" s="50"/>
      <c r="B61" s="41"/>
      <c r="C61" s="9">
        <v>43</v>
      </c>
      <c r="D61" s="10" t="s">
        <v>92</v>
      </c>
      <c r="E61" s="14">
        <v>0</v>
      </c>
      <c r="F61" s="14">
        <v>90</v>
      </c>
      <c r="G61" s="15">
        <v>0</v>
      </c>
      <c r="H61" s="32">
        <v>1</v>
      </c>
      <c r="I61" s="21">
        <f t="shared" si="0"/>
        <v>90</v>
      </c>
      <c r="J61" s="15">
        <f t="shared" si="1"/>
        <v>1</v>
      </c>
    </row>
    <row r="62" spans="1:10" ht="12.75" customHeight="1">
      <c r="A62" s="50"/>
      <c r="B62" s="41"/>
      <c r="C62" s="9">
        <v>44</v>
      </c>
      <c r="D62" s="10" t="s">
        <v>93</v>
      </c>
      <c r="E62" s="14">
        <v>0</v>
      </c>
      <c r="F62" s="14">
        <v>0</v>
      </c>
      <c r="G62" s="15">
        <v>0</v>
      </c>
      <c r="H62" s="32">
        <v>0</v>
      </c>
      <c r="I62" s="21">
        <f t="shared" si="0"/>
        <v>0</v>
      </c>
      <c r="J62" s="15">
        <f t="shared" si="1"/>
        <v>0</v>
      </c>
    </row>
    <row r="63" spans="1:10" ht="12.75" customHeight="1">
      <c r="A63" s="50"/>
      <c r="B63" s="41"/>
      <c r="C63" s="9">
        <v>45</v>
      </c>
      <c r="D63" s="10" t="s">
        <v>94</v>
      </c>
      <c r="E63" s="14">
        <v>2000</v>
      </c>
      <c r="F63" s="14">
        <v>1000</v>
      </c>
      <c r="G63" s="15">
        <v>2</v>
      </c>
      <c r="H63" s="32">
        <v>1</v>
      </c>
      <c r="I63" s="21">
        <f t="shared" si="0"/>
        <v>-1000</v>
      </c>
      <c r="J63" s="15">
        <f t="shared" si="1"/>
        <v>-1</v>
      </c>
    </row>
    <row r="64" spans="1:10" ht="12.75" customHeight="1">
      <c r="A64" s="50"/>
      <c r="B64" s="41"/>
      <c r="C64" s="9">
        <v>46</v>
      </c>
      <c r="D64" s="10" t="s">
        <v>125</v>
      </c>
      <c r="E64" s="14">
        <v>0</v>
      </c>
      <c r="F64" s="14">
        <v>77400</v>
      </c>
      <c r="G64" s="15">
        <v>0</v>
      </c>
      <c r="H64" s="32">
        <v>258</v>
      </c>
      <c r="I64" s="21">
        <f t="shared" si="0"/>
        <v>77400</v>
      </c>
      <c r="J64" s="15">
        <f t="shared" si="1"/>
        <v>258</v>
      </c>
    </row>
    <row r="65" spans="1:10" ht="15" customHeight="1">
      <c r="A65" s="50"/>
      <c r="B65" s="41"/>
      <c r="C65" s="9">
        <v>47</v>
      </c>
      <c r="D65" s="10" t="s">
        <v>95</v>
      </c>
      <c r="E65" s="14">
        <v>0</v>
      </c>
      <c r="F65" s="14">
        <v>0</v>
      </c>
      <c r="G65" s="15">
        <v>0</v>
      </c>
      <c r="H65" s="32">
        <v>0</v>
      </c>
      <c r="I65" s="21">
        <f t="shared" si="0"/>
        <v>0</v>
      </c>
      <c r="J65" s="15">
        <f t="shared" si="1"/>
        <v>0</v>
      </c>
    </row>
    <row r="66" spans="1:10" ht="12.75" customHeight="1">
      <c r="A66" s="50"/>
      <c r="B66" s="41"/>
      <c r="C66" s="9">
        <v>48</v>
      </c>
      <c r="D66" s="10" t="s">
        <v>96</v>
      </c>
      <c r="E66" s="14">
        <v>131690</v>
      </c>
      <c r="F66" s="14">
        <v>170705</v>
      </c>
      <c r="G66" s="15">
        <v>4602</v>
      </c>
      <c r="H66" s="32">
        <v>5874</v>
      </c>
      <c r="I66" s="21">
        <f t="shared" si="0"/>
        <v>39015</v>
      </c>
      <c r="J66" s="15">
        <f t="shared" si="1"/>
        <v>1272</v>
      </c>
    </row>
    <row r="67" spans="1:10" ht="12.75" customHeight="1">
      <c r="A67" s="50"/>
      <c r="B67" s="41"/>
      <c r="C67" s="9">
        <v>49</v>
      </c>
      <c r="D67" s="10" t="s">
        <v>97</v>
      </c>
      <c r="E67" s="14">
        <v>10150</v>
      </c>
      <c r="F67" s="14">
        <v>0</v>
      </c>
      <c r="G67" s="15">
        <v>203</v>
      </c>
      <c r="H67" s="32">
        <v>0</v>
      </c>
      <c r="I67" s="21">
        <f t="shared" si="0"/>
        <v>-10150</v>
      </c>
      <c r="J67" s="15">
        <f t="shared" si="1"/>
        <v>-203</v>
      </c>
    </row>
    <row r="68" spans="1:10" ht="12.75" customHeight="1">
      <c r="A68" s="50"/>
      <c r="B68" s="41"/>
      <c r="C68" s="9">
        <v>50</v>
      </c>
      <c r="D68" s="10" t="s">
        <v>15</v>
      </c>
      <c r="E68" s="14">
        <v>30700</v>
      </c>
      <c r="F68" s="14">
        <v>0</v>
      </c>
      <c r="G68" s="15">
        <v>37</v>
      </c>
      <c r="H68" s="32">
        <v>0</v>
      </c>
      <c r="I68" s="21">
        <f t="shared" si="0"/>
        <v>-30700</v>
      </c>
      <c r="J68" s="15">
        <f t="shared" si="1"/>
        <v>-37</v>
      </c>
    </row>
    <row r="69" spans="1:10" ht="12.75" customHeight="1">
      <c r="A69" s="50"/>
      <c r="B69" s="41"/>
      <c r="C69" s="9">
        <v>51</v>
      </c>
      <c r="D69" s="10" t="s">
        <v>14</v>
      </c>
      <c r="E69" s="14">
        <v>2770430</v>
      </c>
      <c r="F69" s="14">
        <v>3766774.21</v>
      </c>
      <c r="G69" s="15">
        <v>1536</v>
      </c>
      <c r="H69" s="32">
        <v>2374</v>
      </c>
      <c r="I69" s="21">
        <f t="shared" si="0"/>
        <v>996344.21</v>
      </c>
      <c r="J69" s="15">
        <f t="shared" si="1"/>
        <v>838</v>
      </c>
    </row>
    <row r="70" spans="1:10" ht="12.75" customHeight="1">
      <c r="A70" s="50"/>
      <c r="B70" s="41"/>
      <c r="C70" s="9">
        <v>52</v>
      </c>
      <c r="D70" s="10" t="s">
        <v>98</v>
      </c>
      <c r="E70" s="14">
        <v>1460</v>
      </c>
      <c r="F70" s="14">
        <v>25910</v>
      </c>
      <c r="G70" s="15">
        <v>61</v>
      </c>
      <c r="H70" s="32">
        <v>29</v>
      </c>
      <c r="I70" s="21">
        <f aca="true" t="shared" si="2" ref="I70:I128">F70-E70</f>
        <v>24450</v>
      </c>
      <c r="J70" s="15">
        <f aca="true" t="shared" si="3" ref="J70:J128">H70-G70</f>
        <v>-32</v>
      </c>
    </row>
    <row r="71" spans="1:10" ht="12.75" customHeight="1">
      <c r="A71" s="50"/>
      <c r="B71" s="41"/>
      <c r="C71" s="9">
        <v>53</v>
      </c>
      <c r="D71" s="10" t="s">
        <v>113</v>
      </c>
      <c r="E71" s="14">
        <v>16000</v>
      </c>
      <c r="F71" s="14">
        <v>6800</v>
      </c>
      <c r="G71" s="15">
        <v>8</v>
      </c>
      <c r="H71" s="32">
        <v>4</v>
      </c>
      <c r="I71" s="21">
        <f t="shared" si="2"/>
        <v>-9200</v>
      </c>
      <c r="J71" s="15">
        <f t="shared" si="3"/>
        <v>-4</v>
      </c>
    </row>
    <row r="72" spans="1:10" ht="25.5">
      <c r="A72" s="50"/>
      <c r="B72" s="41"/>
      <c r="C72" s="9">
        <v>54</v>
      </c>
      <c r="D72" s="10" t="s">
        <v>17</v>
      </c>
      <c r="E72" s="14">
        <v>333300</v>
      </c>
      <c r="F72" s="14">
        <v>237500</v>
      </c>
      <c r="G72" s="15">
        <v>23</v>
      </c>
      <c r="H72" s="32">
        <v>18</v>
      </c>
      <c r="I72" s="21">
        <f t="shared" si="2"/>
        <v>-95800</v>
      </c>
      <c r="J72" s="15">
        <f t="shared" si="3"/>
        <v>-5</v>
      </c>
    </row>
    <row r="73" spans="1:10" ht="12.75">
      <c r="A73" s="50"/>
      <c r="B73" s="41"/>
      <c r="C73" s="9">
        <v>55</v>
      </c>
      <c r="D73" s="10" t="s">
        <v>19</v>
      </c>
      <c r="E73" s="14">
        <v>27403.23</v>
      </c>
      <c r="F73" s="14">
        <v>50000</v>
      </c>
      <c r="G73" s="15">
        <v>6</v>
      </c>
      <c r="H73" s="32">
        <v>5</v>
      </c>
      <c r="I73" s="21">
        <f t="shared" si="2"/>
        <v>22596.77</v>
      </c>
      <c r="J73" s="15">
        <f t="shared" si="3"/>
        <v>-1</v>
      </c>
    </row>
    <row r="74" spans="1:10" ht="12.75">
      <c r="A74" s="50"/>
      <c r="B74" s="41"/>
      <c r="C74" s="9">
        <v>56</v>
      </c>
      <c r="D74" s="10" t="s">
        <v>18</v>
      </c>
      <c r="E74" s="14">
        <v>19628.3</v>
      </c>
      <c r="F74" s="14">
        <v>62054.12</v>
      </c>
      <c r="G74" s="15">
        <v>20</v>
      </c>
      <c r="H74" s="32">
        <v>74</v>
      </c>
      <c r="I74" s="21">
        <f t="shared" si="2"/>
        <v>42425.82000000001</v>
      </c>
      <c r="J74" s="15">
        <f t="shared" si="3"/>
        <v>54</v>
      </c>
    </row>
    <row r="75" spans="1:10" ht="16.5" customHeight="1">
      <c r="A75" s="50"/>
      <c r="B75" s="41"/>
      <c r="C75" s="9">
        <v>57</v>
      </c>
      <c r="D75" s="10" t="s">
        <v>119</v>
      </c>
      <c r="E75" s="14"/>
      <c r="F75" s="14">
        <v>350000</v>
      </c>
      <c r="G75" s="15">
        <v>0</v>
      </c>
      <c r="H75" s="32">
        <v>2</v>
      </c>
      <c r="I75" s="21">
        <f t="shared" si="2"/>
        <v>350000</v>
      </c>
      <c r="J75" s="15">
        <f t="shared" si="3"/>
        <v>2</v>
      </c>
    </row>
    <row r="76" spans="1:10" ht="12.75">
      <c r="A76" s="50"/>
      <c r="B76" s="41"/>
      <c r="C76" s="9">
        <v>58</v>
      </c>
      <c r="D76" s="10" t="s">
        <v>120</v>
      </c>
      <c r="E76" s="14">
        <v>812950.32</v>
      </c>
      <c r="F76" s="14">
        <v>2210258.33</v>
      </c>
      <c r="G76" s="15">
        <v>3695</v>
      </c>
      <c r="H76" s="32">
        <v>10728</v>
      </c>
      <c r="I76" s="21">
        <f t="shared" si="2"/>
        <v>1397308.0100000002</v>
      </c>
      <c r="J76" s="15">
        <f t="shared" si="3"/>
        <v>7033</v>
      </c>
    </row>
    <row r="77" spans="1:10" ht="12.75">
      <c r="A77" s="50"/>
      <c r="B77" s="42"/>
      <c r="C77" s="9">
        <v>59</v>
      </c>
      <c r="D77" s="10" t="s">
        <v>121</v>
      </c>
      <c r="E77" s="14">
        <v>182710</v>
      </c>
      <c r="F77" s="14">
        <v>258830</v>
      </c>
      <c r="G77" s="15">
        <v>1661</v>
      </c>
      <c r="H77" s="32">
        <v>2353</v>
      </c>
      <c r="I77" s="21">
        <f t="shared" si="2"/>
        <v>76120</v>
      </c>
      <c r="J77" s="15">
        <f t="shared" si="3"/>
        <v>692</v>
      </c>
    </row>
    <row r="78" spans="1:10" ht="12.75">
      <c r="A78" s="51"/>
      <c r="B78" s="43" t="s">
        <v>4</v>
      </c>
      <c r="C78" s="44"/>
      <c r="D78" s="45"/>
      <c r="E78" s="5">
        <f>SUM(E19:E77)</f>
        <v>20152127.36</v>
      </c>
      <c r="F78" s="5">
        <f>SUM(F19:F77)</f>
        <v>38675638.559999995</v>
      </c>
      <c r="G78" s="29">
        <f>SUM(G19:G77)</f>
        <v>28633</v>
      </c>
      <c r="H78" s="33">
        <f>SUM(H19:H77)</f>
        <v>44649.7</v>
      </c>
      <c r="I78" s="36">
        <f t="shared" si="2"/>
        <v>18523511.199999996</v>
      </c>
      <c r="J78" s="29">
        <f t="shared" si="3"/>
        <v>16016.699999999997</v>
      </c>
    </row>
    <row r="79" spans="1:10" ht="12.75">
      <c r="A79" s="49" t="s">
        <v>8</v>
      </c>
      <c r="B79" s="40" t="s">
        <v>21</v>
      </c>
      <c r="C79" s="9">
        <v>1</v>
      </c>
      <c r="D79" s="10" t="s">
        <v>22</v>
      </c>
      <c r="E79" s="21">
        <v>832780</v>
      </c>
      <c r="F79" s="21">
        <v>1408810</v>
      </c>
      <c r="G79" s="16">
        <v>885</v>
      </c>
      <c r="H79" s="18">
        <v>5681</v>
      </c>
      <c r="I79" s="21">
        <f t="shared" si="2"/>
        <v>576030</v>
      </c>
      <c r="J79" s="15">
        <f t="shared" si="3"/>
        <v>4796</v>
      </c>
    </row>
    <row r="80" spans="1:10" ht="12.75">
      <c r="A80" s="50"/>
      <c r="B80" s="41"/>
      <c r="C80" s="9">
        <v>2</v>
      </c>
      <c r="D80" s="10" t="s">
        <v>99</v>
      </c>
      <c r="E80" s="21">
        <v>108950</v>
      </c>
      <c r="F80" s="21">
        <v>837550</v>
      </c>
      <c r="G80" s="22">
        <v>4</v>
      </c>
      <c r="H80" s="34">
        <v>1796</v>
      </c>
      <c r="I80" s="21">
        <f t="shared" si="2"/>
        <v>728600</v>
      </c>
      <c r="J80" s="15">
        <f t="shared" si="3"/>
        <v>1792</v>
      </c>
    </row>
    <row r="81" spans="1:10" ht="12.75">
      <c r="A81" s="50"/>
      <c r="B81" s="41"/>
      <c r="C81" s="9">
        <v>3</v>
      </c>
      <c r="D81" s="10" t="s">
        <v>100</v>
      </c>
      <c r="E81" s="21">
        <v>209150</v>
      </c>
      <c r="F81" s="21">
        <v>528300</v>
      </c>
      <c r="G81" s="22">
        <v>676</v>
      </c>
      <c r="H81" s="34">
        <v>2077</v>
      </c>
      <c r="I81" s="21">
        <f t="shared" si="2"/>
        <v>319150</v>
      </c>
      <c r="J81" s="15">
        <f t="shared" si="3"/>
        <v>1401</v>
      </c>
    </row>
    <row r="82" spans="1:10" ht="12.75">
      <c r="A82" s="50"/>
      <c r="B82" s="41"/>
      <c r="C82" s="9">
        <v>4</v>
      </c>
      <c r="D82" s="10" t="s">
        <v>101</v>
      </c>
      <c r="E82" s="21">
        <v>82435.45</v>
      </c>
      <c r="F82" s="21">
        <v>203400</v>
      </c>
      <c r="G82" s="22">
        <v>39</v>
      </c>
      <c r="H82" s="34">
        <v>72</v>
      </c>
      <c r="I82" s="21">
        <f t="shared" si="2"/>
        <v>120964.55</v>
      </c>
      <c r="J82" s="15">
        <f t="shared" si="3"/>
        <v>33</v>
      </c>
    </row>
    <row r="83" spans="1:10" ht="12.75">
      <c r="A83" s="50"/>
      <c r="B83" s="41"/>
      <c r="C83" s="9">
        <v>5</v>
      </c>
      <c r="D83" s="10" t="s">
        <v>103</v>
      </c>
      <c r="E83" s="21">
        <v>0</v>
      </c>
      <c r="F83" s="21">
        <v>7000</v>
      </c>
      <c r="G83" s="22">
        <v>0</v>
      </c>
      <c r="H83" s="34">
        <v>10</v>
      </c>
      <c r="I83" s="21">
        <f t="shared" si="2"/>
        <v>7000</v>
      </c>
      <c r="J83" s="15">
        <f t="shared" si="3"/>
        <v>10</v>
      </c>
    </row>
    <row r="84" spans="1:10" ht="12.75">
      <c r="A84" s="50"/>
      <c r="B84" s="41"/>
      <c r="C84" s="9">
        <v>6</v>
      </c>
      <c r="D84" s="10" t="s">
        <v>104</v>
      </c>
      <c r="E84" s="21">
        <v>0</v>
      </c>
      <c r="F84" s="21">
        <v>2800</v>
      </c>
      <c r="G84" s="22">
        <v>0</v>
      </c>
      <c r="H84" s="34">
        <v>1</v>
      </c>
      <c r="I84" s="21">
        <f t="shared" si="2"/>
        <v>2800</v>
      </c>
      <c r="J84" s="15">
        <f t="shared" si="3"/>
        <v>1</v>
      </c>
    </row>
    <row r="85" spans="1:10" ht="12.75">
      <c r="A85" s="50"/>
      <c r="B85" s="41"/>
      <c r="C85" s="9">
        <v>7</v>
      </c>
      <c r="D85" s="10" t="s">
        <v>102</v>
      </c>
      <c r="E85" s="21">
        <v>8800</v>
      </c>
      <c r="F85" s="21">
        <v>15000</v>
      </c>
      <c r="G85" s="22">
        <v>3</v>
      </c>
      <c r="H85" s="34">
        <v>4</v>
      </c>
      <c r="I85" s="21">
        <f t="shared" si="2"/>
        <v>6200</v>
      </c>
      <c r="J85" s="15">
        <f t="shared" si="3"/>
        <v>1</v>
      </c>
    </row>
    <row r="86" spans="1:10" ht="12.75">
      <c r="A86" s="50"/>
      <c r="B86" s="41"/>
      <c r="C86" s="9">
        <v>8</v>
      </c>
      <c r="D86" s="10" t="s">
        <v>105</v>
      </c>
      <c r="E86" s="21">
        <v>0</v>
      </c>
      <c r="F86" s="21">
        <v>2946880</v>
      </c>
      <c r="G86" s="22">
        <v>0</v>
      </c>
      <c r="H86" s="34">
        <v>30408</v>
      </c>
      <c r="I86" s="21">
        <f t="shared" si="2"/>
        <v>2946880</v>
      </c>
      <c r="J86" s="15">
        <f t="shared" si="3"/>
        <v>30408</v>
      </c>
    </row>
    <row r="87" spans="1:10" ht="12.75">
      <c r="A87" s="50"/>
      <c r="B87" s="41"/>
      <c r="C87" s="9">
        <v>9</v>
      </c>
      <c r="D87" s="10" t="s">
        <v>106</v>
      </c>
      <c r="E87" s="21">
        <v>0</v>
      </c>
      <c r="F87" s="21">
        <v>198150</v>
      </c>
      <c r="G87" s="22">
        <v>0</v>
      </c>
      <c r="H87" s="34">
        <v>265</v>
      </c>
      <c r="I87" s="21">
        <f t="shared" si="2"/>
        <v>198150</v>
      </c>
      <c r="J87" s="15">
        <f t="shared" si="3"/>
        <v>265</v>
      </c>
    </row>
    <row r="88" spans="1:10" ht="25.5">
      <c r="A88" s="50"/>
      <c r="B88" s="41"/>
      <c r="C88" s="9">
        <v>10</v>
      </c>
      <c r="D88" s="10" t="s">
        <v>107</v>
      </c>
      <c r="E88" s="21">
        <v>0</v>
      </c>
      <c r="F88" s="21">
        <v>144000</v>
      </c>
      <c r="G88" s="22">
        <v>0</v>
      </c>
      <c r="H88" s="34">
        <v>18</v>
      </c>
      <c r="I88" s="21">
        <f t="shared" si="2"/>
        <v>144000</v>
      </c>
      <c r="J88" s="15">
        <f t="shared" si="3"/>
        <v>18</v>
      </c>
    </row>
    <row r="89" spans="1:10" ht="12.75">
      <c r="A89" s="50"/>
      <c r="B89" s="41"/>
      <c r="C89" s="9">
        <v>11</v>
      </c>
      <c r="D89" s="10" t="s">
        <v>108</v>
      </c>
      <c r="E89" s="21">
        <v>0</v>
      </c>
      <c r="F89" s="21">
        <v>10400</v>
      </c>
      <c r="G89" s="22">
        <v>0</v>
      </c>
      <c r="H89" s="34">
        <v>2</v>
      </c>
      <c r="I89" s="21">
        <f t="shared" si="2"/>
        <v>10400</v>
      </c>
      <c r="J89" s="15">
        <f t="shared" si="3"/>
        <v>2</v>
      </c>
    </row>
    <row r="90" spans="1:10" ht="25.5">
      <c r="A90" s="50"/>
      <c r="B90" s="41"/>
      <c r="C90" s="9">
        <v>12</v>
      </c>
      <c r="D90" s="10" t="s">
        <v>109</v>
      </c>
      <c r="E90" s="21">
        <v>0</v>
      </c>
      <c r="F90" s="21">
        <v>247100</v>
      </c>
      <c r="G90" s="22">
        <v>0</v>
      </c>
      <c r="H90" s="34">
        <v>0</v>
      </c>
      <c r="I90" s="21">
        <f t="shared" si="2"/>
        <v>247100</v>
      </c>
      <c r="J90" s="15">
        <f t="shared" si="3"/>
        <v>0</v>
      </c>
    </row>
    <row r="91" spans="1:10" ht="12.75">
      <c r="A91" s="50"/>
      <c r="B91" s="42"/>
      <c r="C91" s="9">
        <v>13</v>
      </c>
      <c r="D91" s="10" t="s">
        <v>110</v>
      </c>
      <c r="E91" s="21">
        <v>67800</v>
      </c>
      <c r="F91" s="21">
        <v>87100</v>
      </c>
      <c r="G91" s="22">
        <v>71</v>
      </c>
      <c r="H91" s="34">
        <v>529</v>
      </c>
      <c r="I91" s="21">
        <f t="shared" si="2"/>
        <v>19300</v>
      </c>
      <c r="J91" s="15">
        <f t="shared" si="3"/>
        <v>458</v>
      </c>
    </row>
    <row r="92" spans="1:10" ht="12.75">
      <c r="A92" s="51"/>
      <c r="B92" s="43" t="s">
        <v>4</v>
      </c>
      <c r="C92" s="44"/>
      <c r="D92" s="45"/>
      <c r="E92" s="13">
        <f>SUM(E79:E91)</f>
        <v>1309915.45</v>
      </c>
      <c r="F92" s="13">
        <f>SUM(F79:F91)</f>
        <v>6636490</v>
      </c>
      <c r="G92" s="6">
        <f>G79+G80+G81+G82+G83+G84+G85+G86+G87+G88+G89+G91</f>
        <v>1678</v>
      </c>
      <c r="H92" s="19">
        <f>H79+H80+H81+H82+H83+H84+H85+H86+H87+H88+H89+H91</f>
        <v>40863</v>
      </c>
      <c r="I92" s="36">
        <f t="shared" si="2"/>
        <v>5326574.55</v>
      </c>
      <c r="J92" s="29">
        <f t="shared" si="3"/>
        <v>39185</v>
      </c>
    </row>
    <row r="93" spans="1:10" ht="12.75">
      <c r="A93" s="46" t="s">
        <v>10</v>
      </c>
      <c r="B93" s="40" t="s">
        <v>43</v>
      </c>
      <c r="C93" s="9">
        <v>1</v>
      </c>
      <c r="D93" s="10" t="s">
        <v>44</v>
      </c>
      <c r="E93" s="12">
        <v>36900</v>
      </c>
      <c r="F93" s="12">
        <v>30910</v>
      </c>
      <c r="G93" s="16">
        <v>544</v>
      </c>
      <c r="H93" s="18">
        <v>491</v>
      </c>
      <c r="I93" s="21">
        <f t="shared" si="2"/>
        <v>-5990</v>
      </c>
      <c r="J93" s="15">
        <f t="shared" si="3"/>
        <v>-53</v>
      </c>
    </row>
    <row r="94" spans="1:10" ht="12.75">
      <c r="A94" s="46"/>
      <c r="B94" s="41"/>
      <c r="C94" s="9">
        <v>2</v>
      </c>
      <c r="D94" s="10" t="s">
        <v>45</v>
      </c>
      <c r="E94" s="12">
        <v>128160</v>
      </c>
      <c r="F94" s="12">
        <v>161443</v>
      </c>
      <c r="G94" s="16">
        <v>5272</v>
      </c>
      <c r="H94" s="18">
        <v>4100</v>
      </c>
      <c r="I94" s="21">
        <f t="shared" si="2"/>
        <v>33283</v>
      </c>
      <c r="J94" s="15">
        <f t="shared" si="3"/>
        <v>-1172</v>
      </c>
    </row>
    <row r="95" spans="1:10" ht="12.75">
      <c r="A95" s="46"/>
      <c r="B95" s="41"/>
      <c r="C95" s="9">
        <v>3</v>
      </c>
      <c r="D95" s="10" t="s">
        <v>46</v>
      </c>
      <c r="E95" s="12">
        <v>1650</v>
      </c>
      <c r="F95" s="12">
        <v>10645</v>
      </c>
      <c r="G95" s="16">
        <v>190</v>
      </c>
      <c r="H95" s="18">
        <v>316</v>
      </c>
      <c r="I95" s="21">
        <f t="shared" si="2"/>
        <v>8995</v>
      </c>
      <c r="J95" s="15">
        <f t="shared" si="3"/>
        <v>126</v>
      </c>
    </row>
    <row r="96" spans="1:10" ht="12.75">
      <c r="A96" s="46"/>
      <c r="B96" s="41"/>
      <c r="C96" s="9">
        <v>4</v>
      </c>
      <c r="D96" s="10" t="s">
        <v>47</v>
      </c>
      <c r="E96" s="12">
        <v>90500</v>
      </c>
      <c r="F96" s="12">
        <v>107629</v>
      </c>
      <c r="G96" s="16">
        <v>581</v>
      </c>
      <c r="H96" s="18">
        <v>582</v>
      </c>
      <c r="I96" s="21">
        <f t="shared" si="2"/>
        <v>17129</v>
      </c>
      <c r="J96" s="15">
        <f t="shared" si="3"/>
        <v>1</v>
      </c>
    </row>
    <row r="97" spans="1:10" ht="12.75">
      <c r="A97" s="46"/>
      <c r="B97" s="41"/>
      <c r="C97" s="9">
        <v>5</v>
      </c>
      <c r="D97" s="10" t="s">
        <v>48</v>
      </c>
      <c r="E97" s="12">
        <v>50250</v>
      </c>
      <c r="F97" s="12">
        <v>216936</v>
      </c>
      <c r="G97" s="16">
        <v>110</v>
      </c>
      <c r="H97" s="18">
        <v>1493</v>
      </c>
      <c r="I97" s="21">
        <f t="shared" si="2"/>
        <v>166686</v>
      </c>
      <c r="J97" s="15">
        <f t="shared" si="3"/>
        <v>1383</v>
      </c>
    </row>
    <row r="98" spans="1:10" ht="25.5">
      <c r="A98" s="46"/>
      <c r="B98" s="41"/>
      <c r="C98" s="9">
        <v>6</v>
      </c>
      <c r="D98" s="10" t="s">
        <v>49</v>
      </c>
      <c r="E98" s="12">
        <v>11000</v>
      </c>
      <c r="F98" s="12">
        <v>90600</v>
      </c>
      <c r="G98" s="16">
        <v>691</v>
      </c>
      <c r="H98" s="18">
        <v>371</v>
      </c>
      <c r="I98" s="21">
        <f t="shared" si="2"/>
        <v>79600</v>
      </c>
      <c r="J98" s="15">
        <f t="shared" si="3"/>
        <v>-320</v>
      </c>
    </row>
    <row r="99" spans="1:10" ht="12.75">
      <c r="A99" s="46"/>
      <c r="B99" s="41"/>
      <c r="C99" s="27">
        <v>7</v>
      </c>
      <c r="D99" s="10" t="s">
        <v>53</v>
      </c>
      <c r="E99" s="12">
        <v>0</v>
      </c>
      <c r="F99" s="12">
        <v>0</v>
      </c>
      <c r="G99" s="16">
        <v>0</v>
      </c>
      <c r="H99" s="18">
        <v>0</v>
      </c>
      <c r="I99" s="21">
        <f t="shared" si="2"/>
        <v>0</v>
      </c>
      <c r="J99" s="15">
        <f t="shared" si="3"/>
        <v>0</v>
      </c>
    </row>
    <row r="100" spans="1:10" ht="12.75">
      <c r="A100" s="46"/>
      <c r="B100" s="42"/>
      <c r="C100" s="9">
        <v>8</v>
      </c>
      <c r="D100" s="17" t="s">
        <v>111</v>
      </c>
      <c r="E100" s="12">
        <v>2100</v>
      </c>
      <c r="F100" s="12">
        <v>9700</v>
      </c>
      <c r="G100" s="16">
        <v>21</v>
      </c>
      <c r="H100" s="18">
        <v>116</v>
      </c>
      <c r="I100" s="21">
        <f t="shared" si="2"/>
        <v>7600</v>
      </c>
      <c r="J100" s="15">
        <f t="shared" si="3"/>
        <v>95</v>
      </c>
    </row>
    <row r="101" spans="1:10" ht="12.75">
      <c r="A101" s="46"/>
      <c r="B101" s="43" t="s">
        <v>4</v>
      </c>
      <c r="C101" s="44"/>
      <c r="D101" s="45"/>
      <c r="E101" s="13">
        <f>SUM(E93:E100)</f>
        <v>320560</v>
      </c>
      <c r="F101" s="13">
        <f>SUM(F93:F100)</f>
        <v>627863</v>
      </c>
      <c r="G101" s="6">
        <f>SUM(G93:G100)</f>
        <v>7409</v>
      </c>
      <c r="H101" s="19">
        <f>H93+H94+H95+H96+H97+H98+H99+H100</f>
        <v>7469</v>
      </c>
      <c r="I101" s="36">
        <f t="shared" si="2"/>
        <v>307303</v>
      </c>
      <c r="J101" s="29">
        <f t="shared" si="3"/>
        <v>60</v>
      </c>
    </row>
    <row r="102" spans="1:10" ht="12.75">
      <c r="A102" s="49" t="s">
        <v>24</v>
      </c>
      <c r="B102" s="40" t="s">
        <v>23</v>
      </c>
      <c r="C102" s="9">
        <v>1</v>
      </c>
      <c r="D102" s="10" t="s">
        <v>26</v>
      </c>
      <c r="E102" s="11">
        <v>4900</v>
      </c>
      <c r="F102" s="11">
        <v>6900</v>
      </c>
      <c r="G102" s="16">
        <v>32</v>
      </c>
      <c r="H102" s="18">
        <v>57</v>
      </c>
      <c r="I102" s="21">
        <f t="shared" si="2"/>
        <v>2000</v>
      </c>
      <c r="J102" s="15">
        <f t="shared" si="3"/>
        <v>25</v>
      </c>
    </row>
    <row r="103" spans="1:10" ht="25.5">
      <c r="A103" s="50"/>
      <c r="B103" s="41"/>
      <c r="C103" s="9">
        <v>2</v>
      </c>
      <c r="D103" s="10" t="s">
        <v>27</v>
      </c>
      <c r="E103" s="12">
        <v>2450</v>
      </c>
      <c r="F103" s="12">
        <v>6590</v>
      </c>
      <c r="G103" s="22">
        <v>30</v>
      </c>
      <c r="H103" s="34">
        <v>82</v>
      </c>
      <c r="I103" s="21">
        <f t="shared" si="2"/>
        <v>4140</v>
      </c>
      <c r="J103" s="15">
        <f t="shared" si="3"/>
        <v>52</v>
      </c>
    </row>
    <row r="104" spans="1:10" ht="25.5">
      <c r="A104" s="50"/>
      <c r="B104" s="41"/>
      <c r="C104" s="9">
        <v>3</v>
      </c>
      <c r="D104" s="10" t="s">
        <v>28</v>
      </c>
      <c r="E104" s="12">
        <v>106350</v>
      </c>
      <c r="F104" s="12">
        <v>168180</v>
      </c>
      <c r="G104" s="22">
        <v>2102</v>
      </c>
      <c r="H104" s="34">
        <v>3340</v>
      </c>
      <c r="I104" s="21">
        <f t="shared" si="2"/>
        <v>61830</v>
      </c>
      <c r="J104" s="15">
        <f t="shared" si="3"/>
        <v>1238</v>
      </c>
    </row>
    <row r="105" spans="1:10" ht="25.5">
      <c r="A105" s="50"/>
      <c r="B105" s="41"/>
      <c r="C105" s="9">
        <v>4</v>
      </c>
      <c r="D105" s="10" t="s">
        <v>29</v>
      </c>
      <c r="E105" s="12">
        <v>51200</v>
      </c>
      <c r="F105" s="12">
        <v>24750</v>
      </c>
      <c r="G105" s="22">
        <v>1209</v>
      </c>
      <c r="H105" s="34">
        <v>474</v>
      </c>
      <c r="I105" s="21">
        <f t="shared" si="2"/>
        <v>-26450</v>
      </c>
      <c r="J105" s="15">
        <f t="shared" si="3"/>
        <v>-735</v>
      </c>
    </row>
    <row r="106" spans="1:10" ht="25.5">
      <c r="A106" s="50"/>
      <c r="B106" s="41"/>
      <c r="C106" s="9">
        <v>5</v>
      </c>
      <c r="D106" s="10" t="s">
        <v>133</v>
      </c>
      <c r="E106" s="12">
        <v>122950</v>
      </c>
      <c r="F106" s="12">
        <v>230210</v>
      </c>
      <c r="G106" s="22">
        <v>2459</v>
      </c>
      <c r="H106" s="34">
        <v>4324</v>
      </c>
      <c r="I106" s="21">
        <f t="shared" si="2"/>
        <v>107260</v>
      </c>
      <c r="J106" s="15">
        <f t="shared" si="3"/>
        <v>1865</v>
      </c>
    </row>
    <row r="107" spans="1:10" ht="25.5">
      <c r="A107" s="50"/>
      <c r="B107" s="41"/>
      <c r="C107" s="9">
        <v>6</v>
      </c>
      <c r="D107" s="10" t="s">
        <v>30</v>
      </c>
      <c r="E107" s="12">
        <v>3990</v>
      </c>
      <c r="F107" s="12">
        <v>78950</v>
      </c>
      <c r="G107" s="22">
        <v>57</v>
      </c>
      <c r="H107" s="34">
        <v>941</v>
      </c>
      <c r="I107" s="21">
        <f t="shared" si="2"/>
        <v>74960</v>
      </c>
      <c r="J107" s="15">
        <f t="shared" si="3"/>
        <v>884</v>
      </c>
    </row>
    <row r="108" spans="1:10" ht="25.5">
      <c r="A108" s="50"/>
      <c r="B108" s="41"/>
      <c r="C108" s="9">
        <v>7</v>
      </c>
      <c r="D108" s="23" t="s">
        <v>115</v>
      </c>
      <c r="E108" s="12">
        <v>28400</v>
      </c>
      <c r="F108" s="12">
        <v>16200</v>
      </c>
      <c r="G108" s="22">
        <v>48</v>
      </c>
      <c r="H108" s="34">
        <v>268</v>
      </c>
      <c r="I108" s="21">
        <f t="shared" si="2"/>
        <v>-12200</v>
      </c>
      <c r="J108" s="15">
        <f t="shared" si="3"/>
        <v>220</v>
      </c>
    </row>
    <row r="109" spans="1:10" ht="25.5">
      <c r="A109" s="50"/>
      <c r="B109" s="41"/>
      <c r="C109" s="9">
        <v>8</v>
      </c>
      <c r="D109" s="23" t="s">
        <v>116</v>
      </c>
      <c r="E109" s="12">
        <v>0</v>
      </c>
      <c r="F109" s="12">
        <v>216720</v>
      </c>
      <c r="G109" s="22">
        <v>0</v>
      </c>
      <c r="H109" s="34">
        <v>1453</v>
      </c>
      <c r="I109" s="21">
        <f t="shared" si="2"/>
        <v>216720</v>
      </c>
      <c r="J109" s="15">
        <f t="shared" si="3"/>
        <v>1453</v>
      </c>
    </row>
    <row r="110" spans="1:10" ht="25.5">
      <c r="A110" s="50"/>
      <c r="B110" s="41"/>
      <c r="C110" s="9">
        <v>9</v>
      </c>
      <c r="D110" s="10" t="s">
        <v>31</v>
      </c>
      <c r="E110" s="12">
        <v>68800</v>
      </c>
      <c r="F110" s="12">
        <v>61150</v>
      </c>
      <c r="G110" s="22">
        <v>270</v>
      </c>
      <c r="H110" s="34">
        <v>507</v>
      </c>
      <c r="I110" s="21">
        <f t="shared" si="2"/>
        <v>-7650</v>
      </c>
      <c r="J110" s="15">
        <f t="shared" si="3"/>
        <v>237</v>
      </c>
    </row>
    <row r="111" spans="1:10" ht="12.75">
      <c r="A111" s="50"/>
      <c r="B111" s="41"/>
      <c r="C111" s="9">
        <v>10</v>
      </c>
      <c r="D111" s="10" t="s">
        <v>32</v>
      </c>
      <c r="E111" s="12">
        <v>3200</v>
      </c>
      <c r="F111" s="12">
        <v>2500</v>
      </c>
      <c r="G111" s="22">
        <v>64</v>
      </c>
      <c r="H111" s="34">
        <v>50</v>
      </c>
      <c r="I111" s="21">
        <f t="shared" si="2"/>
        <v>-700</v>
      </c>
      <c r="J111" s="15">
        <f t="shared" si="3"/>
        <v>-14</v>
      </c>
    </row>
    <row r="112" spans="1:10" ht="12.75">
      <c r="A112" s="50"/>
      <c r="B112" s="41"/>
      <c r="C112" s="9">
        <v>11</v>
      </c>
      <c r="D112" s="10" t="s">
        <v>33</v>
      </c>
      <c r="E112" s="12">
        <v>250</v>
      </c>
      <c r="F112" s="12">
        <v>200</v>
      </c>
      <c r="G112" s="22">
        <v>5</v>
      </c>
      <c r="H112" s="34">
        <v>2</v>
      </c>
      <c r="I112" s="21">
        <f t="shared" si="2"/>
        <v>-50</v>
      </c>
      <c r="J112" s="15">
        <f t="shared" si="3"/>
        <v>-3</v>
      </c>
    </row>
    <row r="113" spans="1:10" ht="12.75">
      <c r="A113" s="50"/>
      <c r="B113" s="41"/>
      <c r="C113" s="9">
        <v>12</v>
      </c>
      <c r="D113" s="10" t="s">
        <v>34</v>
      </c>
      <c r="E113" s="12">
        <v>0</v>
      </c>
      <c r="F113" s="12">
        <v>600</v>
      </c>
      <c r="G113" s="22">
        <v>0</v>
      </c>
      <c r="H113" s="34">
        <v>3</v>
      </c>
      <c r="I113" s="21">
        <f t="shared" si="2"/>
        <v>600</v>
      </c>
      <c r="J113" s="15">
        <f t="shared" si="3"/>
        <v>3</v>
      </c>
    </row>
    <row r="114" spans="1:10" ht="12.75">
      <c r="A114" s="50"/>
      <c r="B114" s="41"/>
      <c r="C114" s="9">
        <v>13</v>
      </c>
      <c r="D114" s="10" t="s">
        <v>35</v>
      </c>
      <c r="E114" s="12">
        <v>4800</v>
      </c>
      <c r="F114" s="12">
        <v>5200</v>
      </c>
      <c r="G114" s="22">
        <v>12</v>
      </c>
      <c r="H114" s="34">
        <v>26</v>
      </c>
      <c r="I114" s="21">
        <f t="shared" si="2"/>
        <v>400</v>
      </c>
      <c r="J114" s="15">
        <f t="shared" si="3"/>
        <v>14</v>
      </c>
    </row>
    <row r="115" spans="1:10" ht="25.5">
      <c r="A115" s="50"/>
      <c r="B115" s="41"/>
      <c r="C115" s="9">
        <v>14</v>
      </c>
      <c r="D115" s="10" t="s">
        <v>36</v>
      </c>
      <c r="E115" s="12">
        <v>18400</v>
      </c>
      <c r="F115" s="12">
        <v>18200</v>
      </c>
      <c r="G115" s="22">
        <v>184</v>
      </c>
      <c r="H115" s="34">
        <v>182</v>
      </c>
      <c r="I115" s="21">
        <f t="shared" si="2"/>
        <v>-200</v>
      </c>
      <c r="J115" s="15">
        <f t="shared" si="3"/>
        <v>-2</v>
      </c>
    </row>
    <row r="116" spans="1:10" ht="12.75">
      <c r="A116" s="50"/>
      <c r="B116" s="41"/>
      <c r="C116" s="9">
        <v>15</v>
      </c>
      <c r="D116" s="10" t="s">
        <v>37</v>
      </c>
      <c r="E116" s="12">
        <v>650</v>
      </c>
      <c r="F116" s="12">
        <v>1550</v>
      </c>
      <c r="G116" s="22">
        <v>65</v>
      </c>
      <c r="H116" s="34">
        <v>74</v>
      </c>
      <c r="I116" s="21">
        <f t="shared" si="2"/>
        <v>900</v>
      </c>
      <c r="J116" s="15">
        <f t="shared" si="3"/>
        <v>9</v>
      </c>
    </row>
    <row r="117" spans="1:10" ht="12.75">
      <c r="A117" s="50"/>
      <c r="B117" s="41"/>
      <c r="C117" s="9">
        <v>16</v>
      </c>
      <c r="D117" s="10" t="s">
        <v>38</v>
      </c>
      <c r="E117" s="12">
        <v>11998.9</v>
      </c>
      <c r="F117" s="12">
        <v>23976.24</v>
      </c>
      <c r="G117" s="22">
        <v>10</v>
      </c>
      <c r="H117" s="34">
        <v>32</v>
      </c>
      <c r="I117" s="21">
        <f t="shared" si="2"/>
        <v>11977.340000000002</v>
      </c>
      <c r="J117" s="15">
        <f t="shared" si="3"/>
        <v>22</v>
      </c>
    </row>
    <row r="118" spans="1:10" ht="12.75">
      <c r="A118" s="50"/>
      <c r="B118" s="41"/>
      <c r="C118" s="9">
        <v>17</v>
      </c>
      <c r="D118" s="10" t="s">
        <v>39</v>
      </c>
      <c r="E118" s="12">
        <v>249380</v>
      </c>
      <c r="F118" s="12">
        <v>143750</v>
      </c>
      <c r="G118" s="22">
        <v>135</v>
      </c>
      <c r="H118" s="34">
        <v>308</v>
      </c>
      <c r="I118" s="21">
        <f t="shared" si="2"/>
        <v>-105630</v>
      </c>
      <c r="J118" s="15">
        <f t="shared" si="3"/>
        <v>173</v>
      </c>
    </row>
    <row r="119" spans="1:10" ht="12.75">
      <c r="A119" s="50"/>
      <c r="B119" s="41"/>
      <c r="C119" s="9">
        <v>18</v>
      </c>
      <c r="D119" s="10" t="s">
        <v>40</v>
      </c>
      <c r="E119" s="21">
        <v>290</v>
      </c>
      <c r="F119" s="21">
        <v>300</v>
      </c>
      <c r="G119" s="15">
        <v>6</v>
      </c>
      <c r="H119" s="32">
        <v>10</v>
      </c>
      <c r="I119" s="21">
        <f t="shared" si="2"/>
        <v>10</v>
      </c>
      <c r="J119" s="15">
        <f t="shared" si="3"/>
        <v>4</v>
      </c>
    </row>
    <row r="120" spans="1:10" ht="12.75">
      <c r="A120" s="50"/>
      <c r="B120" s="41"/>
      <c r="C120" s="9">
        <v>19</v>
      </c>
      <c r="D120" s="10" t="s">
        <v>41</v>
      </c>
      <c r="E120" s="11">
        <v>200</v>
      </c>
      <c r="F120" s="11">
        <v>0</v>
      </c>
      <c r="G120" s="16">
        <v>1</v>
      </c>
      <c r="H120" s="18">
        <v>0</v>
      </c>
      <c r="I120" s="21">
        <f t="shared" si="2"/>
        <v>-200</v>
      </c>
      <c r="J120" s="15">
        <f t="shared" si="3"/>
        <v>-1</v>
      </c>
    </row>
    <row r="121" spans="1:10" ht="25.5">
      <c r="A121" s="50"/>
      <c r="B121" s="41"/>
      <c r="C121" s="9">
        <v>20</v>
      </c>
      <c r="D121" s="10" t="s">
        <v>42</v>
      </c>
      <c r="E121" s="11">
        <v>2450</v>
      </c>
      <c r="F121" s="11">
        <v>2400</v>
      </c>
      <c r="G121" s="16">
        <v>27</v>
      </c>
      <c r="H121" s="18">
        <v>28</v>
      </c>
      <c r="I121" s="21">
        <f t="shared" si="2"/>
        <v>-50</v>
      </c>
      <c r="J121" s="15">
        <f t="shared" si="3"/>
        <v>1</v>
      </c>
    </row>
    <row r="122" spans="1:10" ht="12.75">
      <c r="A122" s="50"/>
      <c r="B122" s="41"/>
      <c r="C122" s="9">
        <v>21</v>
      </c>
      <c r="D122" s="23" t="s">
        <v>54</v>
      </c>
      <c r="E122" s="14">
        <v>0</v>
      </c>
      <c r="F122" s="14">
        <v>0</v>
      </c>
      <c r="G122" s="18">
        <v>0</v>
      </c>
      <c r="H122" s="18">
        <v>0</v>
      </c>
      <c r="I122" s="21">
        <f t="shared" si="2"/>
        <v>0</v>
      </c>
      <c r="J122" s="15">
        <f t="shared" si="3"/>
        <v>0</v>
      </c>
    </row>
    <row r="123" spans="1:10" ht="12.75">
      <c r="A123" s="50"/>
      <c r="B123" s="42"/>
      <c r="C123" s="9">
        <v>22</v>
      </c>
      <c r="D123" s="24" t="s">
        <v>55</v>
      </c>
      <c r="E123" s="14">
        <v>0</v>
      </c>
      <c r="F123" s="14">
        <v>0</v>
      </c>
      <c r="G123" s="18">
        <v>0</v>
      </c>
      <c r="H123" s="18">
        <v>0</v>
      </c>
      <c r="I123" s="21">
        <f t="shared" si="2"/>
        <v>0</v>
      </c>
      <c r="J123" s="15">
        <f t="shared" si="3"/>
        <v>0</v>
      </c>
    </row>
    <row r="124" spans="1:10" ht="12.75">
      <c r="A124" s="51"/>
      <c r="B124" s="43" t="s">
        <v>4</v>
      </c>
      <c r="C124" s="44"/>
      <c r="D124" s="45"/>
      <c r="E124" s="5">
        <f>SUM(E102:E123)</f>
        <v>680658.9</v>
      </c>
      <c r="F124" s="5">
        <f>SUM(F102:F121)</f>
        <v>1008326.24</v>
      </c>
      <c r="G124" s="19">
        <f>G102+G103+G104+G105+G106+G107+G108+G109+G110+G111+G112+G113+G114+G115+G116+G117+G118+G119+G120+G121+G122+G123</f>
        <v>6716</v>
      </c>
      <c r="H124" s="19">
        <f>H102+H103+H104+H105+H106+H107+H108+H109+H110+H111+H112+H113+H114+H115+H116+H117+H118+H119+H120+H121+H122+H123</f>
        <v>12161</v>
      </c>
      <c r="I124" s="36">
        <f t="shared" si="2"/>
        <v>327667.33999999997</v>
      </c>
      <c r="J124" s="29">
        <f t="shared" si="3"/>
        <v>5445</v>
      </c>
    </row>
    <row r="125" spans="1:10" ht="26.25" customHeight="1">
      <c r="A125" s="46" t="s">
        <v>25</v>
      </c>
      <c r="B125" s="25" t="s">
        <v>50</v>
      </c>
      <c r="C125" s="9">
        <v>1</v>
      </c>
      <c r="D125" s="10" t="s">
        <v>114</v>
      </c>
      <c r="E125" s="11">
        <v>0</v>
      </c>
      <c r="F125" s="11">
        <v>0</v>
      </c>
      <c r="G125" s="16">
        <v>0</v>
      </c>
      <c r="H125" s="18">
        <v>0</v>
      </c>
      <c r="I125" s="21">
        <f t="shared" si="2"/>
        <v>0</v>
      </c>
      <c r="J125" s="15">
        <f t="shared" si="3"/>
        <v>0</v>
      </c>
    </row>
    <row r="126" spans="1:10" ht="12.75">
      <c r="A126" s="46"/>
      <c r="B126" s="10"/>
      <c r="C126" s="9">
        <v>2</v>
      </c>
      <c r="D126" s="10" t="s">
        <v>51</v>
      </c>
      <c r="E126" s="11">
        <v>50500</v>
      </c>
      <c r="F126" s="11">
        <v>177750</v>
      </c>
      <c r="G126" s="16">
        <v>2</v>
      </c>
      <c r="H126" s="18">
        <v>18</v>
      </c>
      <c r="I126" s="21">
        <f t="shared" si="2"/>
        <v>127250</v>
      </c>
      <c r="J126" s="15">
        <f t="shared" si="3"/>
        <v>16</v>
      </c>
    </row>
    <row r="127" spans="1:10" ht="12.75">
      <c r="A127" s="46"/>
      <c r="B127" s="43" t="s">
        <v>4</v>
      </c>
      <c r="C127" s="44"/>
      <c r="D127" s="45"/>
      <c r="E127" s="13">
        <f>SUM(E125:E126)</f>
        <v>50500</v>
      </c>
      <c r="F127" s="13">
        <f>SUM(F125:F126)</f>
        <v>177750</v>
      </c>
      <c r="G127" s="6">
        <f>G125+G126</f>
        <v>2</v>
      </c>
      <c r="H127" s="19">
        <f>H125+H126</f>
        <v>18</v>
      </c>
      <c r="I127" s="36">
        <f t="shared" si="2"/>
        <v>127250</v>
      </c>
      <c r="J127" s="29">
        <f t="shared" si="3"/>
        <v>16</v>
      </c>
    </row>
    <row r="128" spans="1:10" ht="12.75">
      <c r="A128" s="37" t="s">
        <v>52</v>
      </c>
      <c r="B128" s="37"/>
      <c r="C128" s="37"/>
      <c r="D128" s="37"/>
      <c r="E128" s="5">
        <f>E18+E78+E92+E101+E124+E127</f>
        <v>24637711.709999997</v>
      </c>
      <c r="F128" s="5">
        <f>F18+F78+F92+F101+F124+F127</f>
        <v>50014407.8</v>
      </c>
      <c r="G128" s="20">
        <f>G18+G78+G92+G101+G124+G127</f>
        <v>49561</v>
      </c>
      <c r="H128" s="20">
        <f>H18+H78+H92+H101+H124+H127</f>
        <v>110751.7</v>
      </c>
      <c r="I128" s="36">
        <f t="shared" si="2"/>
        <v>25376696.09</v>
      </c>
      <c r="J128" s="29">
        <f t="shared" si="3"/>
        <v>61190.7</v>
      </c>
    </row>
    <row r="129" spans="1:4" ht="12.75">
      <c r="A129" s="28"/>
      <c r="B129" s="28"/>
      <c r="C129" s="28"/>
      <c r="D129" s="28"/>
    </row>
    <row r="130" spans="1:4" ht="12.75">
      <c r="A130" s="28"/>
      <c r="B130" s="28"/>
      <c r="C130" s="28"/>
      <c r="D130" s="28"/>
    </row>
    <row r="131" spans="1:9" ht="12.75">
      <c r="A131" s="28"/>
      <c r="B131" s="28"/>
      <c r="C131" s="28"/>
      <c r="D131" s="28"/>
      <c r="E131" s="4"/>
      <c r="F131" s="4"/>
      <c r="G131" s="4"/>
      <c r="H131" s="4"/>
      <c r="I131" s="4"/>
    </row>
    <row r="132" spans="6:10" ht="12.75">
      <c r="F132" s="4"/>
      <c r="G132" s="4"/>
      <c r="H132" s="8"/>
      <c r="I132" s="8"/>
      <c r="J132" s="8"/>
    </row>
    <row r="135" spans="5:9" ht="12.75">
      <c r="E135" s="4"/>
      <c r="F135" s="4"/>
      <c r="G135" s="4"/>
      <c r="H135" s="4"/>
      <c r="I135" s="4"/>
    </row>
  </sheetData>
  <sheetProtection/>
  <mergeCells count="28">
    <mergeCell ref="B127:D127"/>
    <mergeCell ref="G2:H2"/>
    <mergeCell ref="C2:D3"/>
    <mergeCell ref="B1:J1"/>
    <mergeCell ref="I2:J2"/>
    <mergeCell ref="A102:A124"/>
    <mergeCell ref="B124:D124"/>
    <mergeCell ref="B18:D18"/>
    <mergeCell ref="A19:A78"/>
    <mergeCell ref="B5:B17"/>
    <mergeCell ref="B79:B91"/>
    <mergeCell ref="C4:D4"/>
    <mergeCell ref="A79:A92"/>
    <mergeCell ref="B92:D92"/>
    <mergeCell ref="E2:F2"/>
    <mergeCell ref="A5:A18"/>
    <mergeCell ref="B19:B77"/>
    <mergeCell ref="B2:B3"/>
    <mergeCell ref="A128:D128"/>
    <mergeCell ref="A2:A3"/>
    <mergeCell ref="B102:B123"/>
    <mergeCell ref="B78:D78"/>
    <mergeCell ref="A93:A101"/>
    <mergeCell ref="B93:B100"/>
    <mergeCell ref="B101:D101"/>
    <mergeCell ref="A125:A127"/>
  </mergeCells>
  <printOptions/>
  <pageMargins left="0.5118110236220472" right="0.5511811023622047" top="0.35433070866141736" bottom="0.31496062992125984" header="0.31496062992125984" footer="0.2755905511811024"/>
  <pageSetup fitToHeight="2" fitToWidth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Куклина Евгения Викторовна</cp:lastModifiedBy>
  <cp:lastPrinted>2023-02-10T06:07:26Z</cp:lastPrinted>
  <dcterms:created xsi:type="dcterms:W3CDTF">1996-10-08T23:32:33Z</dcterms:created>
  <dcterms:modified xsi:type="dcterms:W3CDTF">2023-03-14T04:43:26Z</dcterms:modified>
  <cp:category/>
  <cp:version/>
  <cp:contentType/>
  <cp:contentStatus/>
</cp:coreProperties>
</file>